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Edgaras.A\Desktop\"/>
    </mc:Choice>
  </mc:AlternateContent>
  <xr:revisionPtr revIDLastSave="0" documentId="13_ncr:1_{9D523EF5-AFFC-463C-9577-001BA32AD0BE}" xr6:coauthVersionLast="47" xr6:coauthVersionMax="47" xr10:uidLastSave="{00000000-0000-0000-0000-000000000000}"/>
  <bookViews>
    <workbookView xWindow="38280" yWindow="-120" windowWidth="29040" windowHeight="15840" tabRatio="905" xr2:uid="{00000000-000D-0000-FFFF-FFFF00000000}"/>
  </bookViews>
  <sheets>
    <sheet name="4.1+" sheetId="72" r:id="rId1"/>
    <sheet name="4.3+" sheetId="73" r:id="rId2"/>
    <sheet name="Akmene" sheetId="7" r:id="rId3"/>
    <sheet name="Alytaus_rj" sheetId="13" r:id="rId4"/>
    <sheet name="Alytus" sheetId="32" r:id="rId5"/>
    <sheet name="Anyksciai" sheetId="14" r:id="rId6"/>
    <sheet name="Birstonas" sheetId="15" r:id="rId7"/>
    <sheet name="Birzai" sheetId="16" r:id="rId8"/>
    <sheet name="Druskininkai" sheetId="31" r:id="rId9"/>
    <sheet name="Elektrenai" sheetId="30" r:id="rId10"/>
    <sheet name="Ignalina" sheetId="29" r:id="rId11"/>
    <sheet name="Jonava" sheetId="28" r:id="rId12"/>
    <sheet name="Joniskis" sheetId="27" r:id="rId13"/>
    <sheet name="Jurbarkas" sheetId="26" r:id="rId14"/>
    <sheet name="Kaisiadorys" sheetId="25" r:id="rId15"/>
    <sheet name="Kalvarija" sheetId="24" r:id="rId16"/>
    <sheet name="Kaunas" sheetId="23" r:id="rId17"/>
    <sheet name="Kauno_rj" sheetId="22" r:id="rId18"/>
    <sheet name="Kazlu_ruda" sheetId="21" r:id="rId19"/>
    <sheet name="Kedainiai" sheetId="69" r:id="rId20"/>
    <sheet name="Kelmes" sheetId="20" r:id="rId21"/>
    <sheet name="Klaipeda" sheetId="19" r:id="rId22"/>
    <sheet name="Klaipedos_rj" sheetId="18" r:id="rId23"/>
    <sheet name="Kretinga" sheetId="17" r:id="rId24"/>
    <sheet name="Kupiskis" sheetId="36" r:id="rId25"/>
    <sheet name="Lazdijai" sheetId="35" r:id="rId26"/>
    <sheet name="Marijampole" sheetId="34" r:id="rId27"/>
    <sheet name="Mazeikiai" sheetId="33" r:id="rId28"/>
    <sheet name="Moletai" sheetId="44" r:id="rId29"/>
    <sheet name="Neringa" sheetId="68" r:id="rId30"/>
    <sheet name="Pagegiai" sheetId="43" r:id="rId31"/>
    <sheet name="Pakruojis" sheetId="42" r:id="rId32"/>
    <sheet name="Palanga" sheetId="41" r:id="rId33"/>
    <sheet name="Panevezio_rj" sheetId="40" r:id="rId34"/>
    <sheet name="Panevezys" sheetId="39" r:id="rId35"/>
    <sheet name="Pasvalys" sheetId="38" r:id="rId36"/>
    <sheet name="Plunge" sheetId="37" r:id="rId37"/>
    <sheet name="Prienai" sheetId="47" r:id="rId38"/>
    <sheet name="Radviliskis" sheetId="46" r:id="rId39"/>
    <sheet name="Raseiniai" sheetId="45" r:id="rId40"/>
    <sheet name="Rietavas" sheetId="56" r:id="rId41"/>
    <sheet name="Rokiskis" sheetId="55" r:id="rId42"/>
    <sheet name="Sakiai" sheetId="54" r:id="rId43"/>
    <sheet name="Salcininkai" sheetId="53" r:id="rId44"/>
    <sheet name="Siauliai" sheetId="52" r:id="rId45"/>
    <sheet name="Siauliu_rj" sheetId="51" r:id="rId46"/>
    <sheet name="Silale" sheetId="50" r:id="rId47"/>
    <sheet name="Silute" sheetId="49" r:id="rId48"/>
    <sheet name="Sirvintai" sheetId="48" r:id="rId49"/>
    <sheet name="Skuodas" sheetId="60" r:id="rId50"/>
    <sheet name="Svencionys" sheetId="59" r:id="rId51"/>
    <sheet name="Taurage" sheetId="58" r:id="rId52"/>
    <sheet name="Telsiai" sheetId="57" r:id="rId53"/>
    <sheet name="Trakai" sheetId="65" r:id="rId54"/>
    <sheet name="Ukmerge" sheetId="70" r:id="rId55"/>
    <sheet name="Utena" sheetId="64" r:id="rId56"/>
    <sheet name="Varena" sheetId="63" r:id="rId57"/>
    <sheet name="Vilkaviskis" sheetId="62" r:id="rId58"/>
    <sheet name="Vilniaus_rj" sheetId="61" r:id="rId59"/>
    <sheet name="Vilnius" sheetId="12" r:id="rId60"/>
    <sheet name="Visaginas" sheetId="66" r:id="rId61"/>
    <sheet name="Zarasai" sheetId="67" r:id="rId62"/>
  </sheets>
  <externalReferences>
    <externalReference r:id="rId63"/>
    <externalReference r:id="rId64"/>
    <externalReference r:id="rId65"/>
  </externalReferences>
  <definedNames>
    <definedName name="_1._DUOMENYS_APIE_ĮMONES__ĮSTAIGAS__ORGANIZACIJAS">#REF!</definedName>
    <definedName name="_3._SPORTO_BAZĖS" localSheetId="2">'[1]Sporto bazės'!#REF!</definedName>
    <definedName name="_3._SPORTO_BAZĖS">'[2]Sp.sp.š.'!#REF!</definedName>
    <definedName name="_4.2._KITŲ_ORGANIZACIJŲ_LĖŠOS">'[3]Sporto org. lėšos'!$B$1:$IV$1</definedName>
    <definedName name="_xlnm.Print_Area" localSheetId="0">'4.1+'!$A$1:$AQ$47</definedName>
    <definedName name="_xlnm.Print_Area" localSheetId="2">Akmene!#REF!</definedName>
  </definedNames>
  <calcPr calcId="181029"/>
  <customWorkbookViews>
    <customWorkbookView name="Jolanta - Personal View" guid="{1DA627B5-8E16-4B2B-BF75-96379FA46B59}" mergeInterval="0" personalView="1" maximized="1" windowWidth="1276" windowHeight="832"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23" i="72" l="1"/>
  <c r="AO23" i="72"/>
  <c r="AN23" i="72"/>
  <c r="AL23" i="72"/>
  <c r="AK24" i="23" l="1"/>
  <c r="AJ24" i="23"/>
  <c r="AI24" i="23"/>
  <c r="AH23" i="23"/>
  <c r="C23" i="23" s="1"/>
  <c r="D23" i="23"/>
  <c r="AH22" i="23"/>
  <c r="C22" i="23" s="1"/>
  <c r="D22" i="23"/>
  <c r="AH21" i="23"/>
  <c r="D21" i="23"/>
  <c r="C21" i="23"/>
  <c r="AH20" i="23"/>
  <c r="C20" i="23" s="1"/>
  <c r="D20" i="23"/>
  <c r="C19" i="23"/>
  <c r="D19" i="23"/>
  <c r="AQ24" i="23"/>
  <c r="AQ23" i="73" s="1"/>
  <c r="AP24" i="23"/>
  <c r="AN24" i="23"/>
  <c r="AM24" i="23"/>
  <c r="AG24" i="23"/>
  <c r="AG23" i="73" s="1"/>
  <c r="AF24" i="23"/>
  <c r="AE24" i="23"/>
  <c r="AD24" i="23"/>
  <c r="AC24" i="23"/>
  <c r="AC23" i="73" s="1"/>
  <c r="AA24" i="23"/>
  <c r="Z24" i="23"/>
  <c r="Y24" i="23"/>
  <c r="X24" i="23"/>
  <c r="X23" i="73" s="1"/>
  <c r="V24" i="23"/>
  <c r="U24" i="23"/>
  <c r="T24" i="23"/>
  <c r="S24" i="23"/>
  <c r="S23" i="73" s="1"/>
  <c r="R24" i="23"/>
  <c r="P24" i="23"/>
  <c r="O24" i="23"/>
  <c r="N24" i="23"/>
  <c r="N23" i="73" s="1"/>
  <c r="M24" i="23"/>
  <c r="L24" i="23"/>
  <c r="K24" i="23"/>
  <c r="J24" i="23"/>
  <c r="I24" i="23"/>
  <c r="H24" i="23"/>
  <c r="F24" i="23"/>
  <c r="E24" i="23"/>
  <c r="E23" i="73" s="1"/>
  <c r="G17" i="23"/>
  <c r="AL16" i="23"/>
  <c r="AH16" i="23"/>
  <c r="AB16" i="23"/>
  <c r="W16" i="23"/>
  <c r="Q16" i="23"/>
  <c r="G16" i="23"/>
  <c r="D16" i="23"/>
  <c r="AO15" i="23"/>
  <c r="AL15" i="23"/>
  <c r="AH15" i="23"/>
  <c r="AB15" i="23"/>
  <c r="W15" i="23"/>
  <c r="Q15" i="23"/>
  <c r="G15" i="23"/>
  <c r="D15" i="23"/>
  <c r="AO14" i="23"/>
  <c r="AO24" i="23" s="1"/>
  <c r="AL14" i="23"/>
  <c r="AL24" i="23" s="1"/>
  <c r="AH14" i="23"/>
  <c r="AB14" i="23"/>
  <c r="W14" i="23"/>
  <c r="Q14" i="23"/>
  <c r="G14" i="23"/>
  <c r="D14" i="23"/>
  <c r="AH13" i="23"/>
  <c r="AB13" i="23"/>
  <c r="W13" i="23"/>
  <c r="Q13" i="23"/>
  <c r="C13" i="23" s="1"/>
  <c r="G13" i="23"/>
  <c r="D13" i="23"/>
  <c r="Q12" i="23"/>
  <c r="C12" i="23" s="1"/>
  <c r="G12" i="23"/>
  <c r="D12" i="23"/>
  <c r="D17" i="23"/>
  <c r="C18" i="23"/>
  <c r="D18" i="23"/>
  <c r="C17" i="23"/>
  <c r="G18" i="23"/>
  <c r="AK24" i="67"/>
  <c r="AJ24" i="67"/>
  <c r="AI24" i="67"/>
  <c r="AI68" i="73" s="1"/>
  <c r="AH23" i="67"/>
  <c r="D23" i="67"/>
  <c r="C23" i="67"/>
  <c r="AH22" i="67"/>
  <c r="C22" i="67" s="1"/>
  <c r="D22" i="67"/>
  <c r="D21" i="67"/>
  <c r="C21" i="67"/>
  <c r="D20" i="67"/>
  <c r="C20" i="67"/>
  <c r="AQ24" i="67"/>
  <c r="AE24" i="67"/>
  <c r="G19" i="67"/>
  <c r="D19" i="67"/>
  <c r="C19" i="67"/>
  <c r="Y24" i="67"/>
  <c r="C18" i="67"/>
  <c r="M24" i="67"/>
  <c r="I24" i="67"/>
  <c r="G18" i="67"/>
  <c r="D18" i="67"/>
  <c r="AP24" i="67"/>
  <c r="AN24" i="67"/>
  <c r="AM24" i="67"/>
  <c r="AG24" i="67"/>
  <c r="AF24" i="67"/>
  <c r="AD24" i="67"/>
  <c r="AC24" i="67"/>
  <c r="AA24" i="67"/>
  <c r="Z24" i="67"/>
  <c r="X24" i="67"/>
  <c r="V24" i="67"/>
  <c r="U24" i="67"/>
  <c r="T24" i="67"/>
  <c r="S24" i="67"/>
  <c r="R24" i="67"/>
  <c r="P24" i="67"/>
  <c r="P68" i="73" s="1"/>
  <c r="O24" i="67"/>
  <c r="N24" i="67"/>
  <c r="L24" i="67"/>
  <c r="K24" i="67"/>
  <c r="K68" i="73" s="1"/>
  <c r="J24" i="67"/>
  <c r="H24" i="67"/>
  <c r="F24" i="67"/>
  <c r="E24" i="67"/>
  <c r="E68" i="73" s="1"/>
  <c r="AO16" i="67"/>
  <c r="AL16" i="67"/>
  <c r="AH16" i="67"/>
  <c r="AB16" i="67"/>
  <c r="W16" i="67"/>
  <c r="Q16" i="67"/>
  <c r="C16" i="67" s="1"/>
  <c r="G16" i="67"/>
  <c r="D16" i="67"/>
  <c r="AO15" i="67"/>
  <c r="AL15" i="67"/>
  <c r="AH15" i="67"/>
  <c r="AB15" i="67"/>
  <c r="W15" i="67"/>
  <c r="Q15" i="67"/>
  <c r="C15" i="67" s="1"/>
  <c r="G15" i="67"/>
  <c r="D15" i="67"/>
  <c r="AO14" i="67"/>
  <c r="AL14" i="67"/>
  <c r="AH14" i="67"/>
  <c r="AB14" i="67"/>
  <c r="W14" i="67"/>
  <c r="Q14" i="67"/>
  <c r="C14" i="67" s="1"/>
  <c r="G14" i="67"/>
  <c r="D14" i="67"/>
  <c r="AO13" i="67"/>
  <c r="AL13" i="67"/>
  <c r="AH13" i="67"/>
  <c r="AB13" i="67"/>
  <c r="W13" i="67"/>
  <c r="Q13" i="67"/>
  <c r="G13" i="67"/>
  <c r="D13" i="67"/>
  <c r="AO12" i="67"/>
  <c r="AL12" i="67"/>
  <c r="AH12" i="67"/>
  <c r="AB12" i="67"/>
  <c r="W12" i="67"/>
  <c r="W24" i="67" s="1"/>
  <c r="W68" i="73" s="1"/>
  <c r="Q12" i="67"/>
  <c r="G12" i="67"/>
  <c r="D12" i="67"/>
  <c r="C17" i="67"/>
  <c r="D17" i="67"/>
  <c r="AK24" i="66"/>
  <c r="AJ24" i="66"/>
  <c r="AI24" i="66"/>
  <c r="AH23" i="66"/>
  <c r="C23" i="66" s="1"/>
  <c r="D23" i="66"/>
  <c r="AH22" i="66"/>
  <c r="C22" i="66" s="1"/>
  <c r="D22" i="66"/>
  <c r="AH21" i="66"/>
  <c r="D21" i="66"/>
  <c r="C21" i="66"/>
  <c r="AH20" i="66"/>
  <c r="C20" i="66" s="1"/>
  <c r="D20" i="66"/>
  <c r="AQ24" i="66"/>
  <c r="G19" i="66"/>
  <c r="D19" i="66"/>
  <c r="C19" i="66"/>
  <c r="AN24" i="66"/>
  <c r="AN67" i="73" s="1"/>
  <c r="D18" i="66"/>
  <c r="Y24" i="66"/>
  <c r="G18" i="66"/>
  <c r="AP24" i="66"/>
  <c r="AP67" i="73" s="1"/>
  <c r="AM24" i="66"/>
  <c r="AG24" i="66"/>
  <c r="AF24" i="66"/>
  <c r="AE24" i="66"/>
  <c r="AE67" i="73" s="1"/>
  <c r="AD24" i="66"/>
  <c r="AC24" i="66"/>
  <c r="AA24" i="66"/>
  <c r="Z24" i="66"/>
  <c r="Z67" i="73" s="1"/>
  <c r="X24" i="66"/>
  <c r="V24" i="66"/>
  <c r="U24" i="66"/>
  <c r="T24" i="66"/>
  <c r="S24" i="66"/>
  <c r="R24" i="66"/>
  <c r="P24" i="66"/>
  <c r="O24" i="66"/>
  <c r="O67" i="73" s="1"/>
  <c r="N24" i="66"/>
  <c r="M24" i="66"/>
  <c r="L24" i="66"/>
  <c r="K24" i="66"/>
  <c r="K67" i="73" s="1"/>
  <c r="J24" i="66"/>
  <c r="I24" i="66"/>
  <c r="H24" i="66"/>
  <c r="D17" i="66"/>
  <c r="C17" i="66"/>
  <c r="E24" i="66"/>
  <c r="AO16" i="66"/>
  <c r="AL16" i="66"/>
  <c r="AH16" i="66"/>
  <c r="AB16" i="66"/>
  <c r="W16" i="66"/>
  <c r="Q16" i="66"/>
  <c r="C16" i="66" s="1"/>
  <c r="G16" i="66"/>
  <c r="D16" i="66"/>
  <c r="AO15" i="66"/>
  <c r="AL15" i="66"/>
  <c r="AH15" i="66"/>
  <c r="AB15" i="66"/>
  <c r="W15" i="66"/>
  <c r="Q15" i="66"/>
  <c r="C15" i="66" s="1"/>
  <c r="G15" i="66"/>
  <c r="D15" i="66"/>
  <c r="AO14" i="66"/>
  <c r="AL14" i="66"/>
  <c r="AH14" i="66"/>
  <c r="AB14" i="66"/>
  <c r="W14" i="66"/>
  <c r="Q14" i="66"/>
  <c r="G14" i="66"/>
  <c r="D14" i="66"/>
  <c r="AO13" i="66"/>
  <c r="AL13" i="66"/>
  <c r="AH13" i="66"/>
  <c r="AB13" i="66"/>
  <c r="W13" i="66"/>
  <c r="Q13" i="66"/>
  <c r="G13" i="66"/>
  <c r="D13" i="66"/>
  <c r="AO12" i="66"/>
  <c r="AO24" i="66" s="1"/>
  <c r="AL12" i="66"/>
  <c r="AH12" i="66"/>
  <c r="AB12" i="66"/>
  <c r="AB24" i="66" s="1"/>
  <c r="W12" i="66"/>
  <c r="Q12" i="66"/>
  <c r="G12" i="66"/>
  <c r="D12" i="66"/>
  <c r="F24" i="66"/>
  <c r="G17" i="66"/>
  <c r="C18" i="66"/>
  <c r="AK24" i="12"/>
  <c r="AJ24" i="12"/>
  <c r="AJ65" i="73" s="1"/>
  <c r="AI24" i="12"/>
  <c r="AH23" i="12"/>
  <c r="C23" i="12" s="1"/>
  <c r="D23" i="12"/>
  <c r="AH22" i="12"/>
  <c r="C22" i="12" s="1"/>
  <c r="D22" i="12"/>
  <c r="AH21" i="12"/>
  <c r="D21" i="12"/>
  <c r="C21" i="12"/>
  <c r="AH20" i="12"/>
  <c r="C20" i="12" s="1"/>
  <c r="D20" i="12"/>
  <c r="G19" i="12"/>
  <c r="D19" i="12"/>
  <c r="G18" i="12"/>
  <c r="D18" i="12"/>
  <c r="C18" i="12"/>
  <c r="AP24" i="12"/>
  <c r="AG24" i="12"/>
  <c r="AF24" i="12"/>
  <c r="AE24" i="12"/>
  <c r="AD24" i="12"/>
  <c r="AD65" i="73" s="1"/>
  <c r="AC24" i="12"/>
  <c r="AA24" i="12"/>
  <c r="Y24" i="12"/>
  <c r="X24" i="12"/>
  <c r="X65" i="73" s="1"/>
  <c r="V24" i="12"/>
  <c r="U24" i="12"/>
  <c r="T24" i="12"/>
  <c r="S24" i="12"/>
  <c r="S65" i="73" s="1"/>
  <c r="R24" i="12"/>
  <c r="C17" i="12"/>
  <c r="D17" i="12"/>
  <c r="AL16" i="12"/>
  <c r="AH16" i="12"/>
  <c r="AB16" i="12"/>
  <c r="W16" i="12"/>
  <c r="Q16" i="12"/>
  <c r="C16" i="12" s="1"/>
  <c r="G16" i="12"/>
  <c r="D16" i="12"/>
  <c r="AO15" i="12"/>
  <c r="AL15" i="12"/>
  <c r="AH15" i="12"/>
  <c r="AB15" i="12"/>
  <c r="W15" i="12"/>
  <c r="Q15" i="12"/>
  <c r="G15" i="12"/>
  <c r="D15" i="12"/>
  <c r="AQ14" i="12"/>
  <c r="AQ24" i="12" s="1"/>
  <c r="AO14" i="12"/>
  <c r="AL14" i="12"/>
  <c r="AH14" i="12"/>
  <c r="AB14" i="12"/>
  <c r="Z14" i="12"/>
  <c r="Z24" i="12" s="1"/>
  <c r="W14" i="12"/>
  <c r="P14" i="12"/>
  <c r="P24" i="12" s="1"/>
  <c r="O14" i="12"/>
  <c r="O24" i="12"/>
  <c r="O65" i="73" s="1"/>
  <c r="N14" i="12"/>
  <c r="N24" i="12"/>
  <c r="M14" i="12"/>
  <c r="M24" i="12" s="1"/>
  <c r="L14" i="12"/>
  <c r="L24" i="12" s="1"/>
  <c r="K14" i="12"/>
  <c r="K24" i="12" s="1"/>
  <c r="J14" i="12"/>
  <c r="J24" i="12" s="1"/>
  <c r="I14" i="12"/>
  <c r="I24" i="12"/>
  <c r="I65" i="73" s="1"/>
  <c r="H14" i="12"/>
  <c r="F14" i="12"/>
  <c r="D14" i="12" s="1"/>
  <c r="E14" i="12"/>
  <c r="E24" i="12" s="1"/>
  <c r="E65" i="73" s="1"/>
  <c r="AO13" i="12"/>
  <c r="AN13" i="12"/>
  <c r="AN24" i="12" s="1"/>
  <c r="AM13" i="12"/>
  <c r="AM24" i="12" s="1"/>
  <c r="AL13" i="12"/>
  <c r="AH13" i="12"/>
  <c r="AB13" i="12"/>
  <c r="W13" i="12"/>
  <c r="Q13" i="12"/>
  <c r="C13" i="12" s="1"/>
  <c r="E13" i="12"/>
  <c r="G13" i="12" s="1"/>
  <c r="D13" i="12"/>
  <c r="AO12" i="12"/>
  <c r="AO24" i="12" s="1"/>
  <c r="AO65" i="73" s="1"/>
  <c r="AL12" i="12"/>
  <c r="AH12" i="12"/>
  <c r="AB12" i="12"/>
  <c r="AB24" i="12" s="1"/>
  <c r="AB65" i="73" s="1"/>
  <c r="W12" i="12"/>
  <c r="W24" i="12"/>
  <c r="Q12" i="12"/>
  <c r="G12" i="12"/>
  <c r="D12" i="12"/>
  <c r="C14" i="12"/>
  <c r="C19" i="12"/>
  <c r="F24" i="12"/>
  <c r="AK24" i="61"/>
  <c r="AJ24" i="61"/>
  <c r="AI24" i="61"/>
  <c r="AI66" i="73" s="1"/>
  <c r="AH23" i="61"/>
  <c r="D23" i="61"/>
  <c r="C23" i="61"/>
  <c r="AH22" i="61"/>
  <c r="C22" i="61" s="1"/>
  <c r="D22" i="61"/>
  <c r="AH21" i="61"/>
  <c r="C21" i="61" s="1"/>
  <c r="D21" i="61"/>
  <c r="D20" i="61"/>
  <c r="C20" i="61"/>
  <c r="G19" i="61"/>
  <c r="D19" i="61"/>
  <c r="G18" i="61"/>
  <c r="D18" i="61"/>
  <c r="AQ24" i="61"/>
  <c r="AP24" i="61"/>
  <c r="AN24" i="61"/>
  <c r="AM24" i="61"/>
  <c r="AG24" i="61"/>
  <c r="AF24" i="61"/>
  <c r="AE24" i="61"/>
  <c r="AE66" i="73" s="1"/>
  <c r="AD24" i="61"/>
  <c r="AC24" i="61"/>
  <c r="AA24" i="61"/>
  <c r="Z24" i="61"/>
  <c r="Y24" i="61"/>
  <c r="X24" i="61"/>
  <c r="V24" i="61"/>
  <c r="U24" i="61"/>
  <c r="U66" i="73" s="1"/>
  <c r="T24" i="61"/>
  <c r="S24" i="61"/>
  <c r="R24" i="61"/>
  <c r="P24" i="61"/>
  <c r="O24" i="61"/>
  <c r="N24" i="61"/>
  <c r="M24" i="61"/>
  <c r="L24" i="61"/>
  <c r="K24" i="61"/>
  <c r="J24" i="61"/>
  <c r="I24" i="61"/>
  <c r="H24" i="61"/>
  <c r="F24" i="61"/>
  <c r="E24" i="61"/>
  <c r="AO16" i="61"/>
  <c r="AL16" i="61"/>
  <c r="AH16" i="61"/>
  <c r="AB16" i="61"/>
  <c r="W16" i="61"/>
  <c r="Q16" i="61"/>
  <c r="G16" i="61"/>
  <c r="D16" i="61"/>
  <c r="AO15" i="61"/>
  <c r="AL15" i="61"/>
  <c r="AL24" i="61" s="1"/>
  <c r="AL66" i="73" s="1"/>
  <c r="AH15" i="61"/>
  <c r="AB15" i="61"/>
  <c r="W15" i="61"/>
  <c r="Q15" i="61"/>
  <c r="C15" i="61" s="1"/>
  <c r="G15" i="61"/>
  <c r="D15" i="61"/>
  <c r="AO14" i="61"/>
  <c r="AO24" i="61"/>
  <c r="AO66" i="73" s="1"/>
  <c r="AL14" i="61"/>
  <c r="AH14" i="61"/>
  <c r="AB14" i="61"/>
  <c r="AB24" i="61" s="1"/>
  <c r="AB66" i="73" s="1"/>
  <c r="W14" i="61"/>
  <c r="Q14" i="61"/>
  <c r="G14" i="61"/>
  <c r="D14" i="61"/>
  <c r="AH13" i="61"/>
  <c r="AB13" i="61"/>
  <c r="W13" i="61"/>
  <c r="Q13" i="61"/>
  <c r="G13" i="61"/>
  <c r="D13" i="61"/>
  <c r="AH12" i="61"/>
  <c r="AH24" i="61"/>
  <c r="AB12" i="61"/>
  <c r="W12" i="61"/>
  <c r="W24" i="61" s="1"/>
  <c r="Q12" i="61"/>
  <c r="Q24" i="61" s="1"/>
  <c r="Q66" i="73" s="1"/>
  <c r="G12" i="61"/>
  <c r="D12" i="61"/>
  <c r="C17" i="61"/>
  <c r="D17" i="61"/>
  <c r="C18" i="61"/>
  <c r="C19" i="61"/>
  <c r="G17" i="61"/>
  <c r="AK24" i="62"/>
  <c r="AJ24" i="62"/>
  <c r="AI24" i="62"/>
  <c r="AH23" i="62"/>
  <c r="C23" i="62" s="1"/>
  <c r="D23" i="62"/>
  <c r="AH22" i="62"/>
  <c r="D22" i="62"/>
  <c r="C22" i="62"/>
  <c r="AH21" i="62"/>
  <c r="C21" i="62" s="1"/>
  <c r="D21" i="62"/>
  <c r="AH20" i="62"/>
  <c r="C20" i="62" s="1"/>
  <c r="D20" i="62"/>
  <c r="G19" i="62"/>
  <c r="D19" i="62"/>
  <c r="C19" i="62"/>
  <c r="G18" i="62"/>
  <c r="C18" i="62"/>
  <c r="D18" i="62"/>
  <c r="AQ24" i="62"/>
  <c r="AP24" i="62"/>
  <c r="AN24" i="62"/>
  <c r="AM24" i="62"/>
  <c r="AG24" i="62"/>
  <c r="AF24" i="62"/>
  <c r="AF64" i="73" s="1"/>
  <c r="AE24" i="62"/>
  <c r="AD24" i="62"/>
  <c r="AC24" i="62"/>
  <c r="AA24" i="62"/>
  <c r="Z24" i="62"/>
  <c r="Y24" i="62"/>
  <c r="X24" i="62"/>
  <c r="V24" i="62"/>
  <c r="V64" i="73" s="1"/>
  <c r="U24" i="62"/>
  <c r="T24" i="62"/>
  <c r="S24" i="62"/>
  <c r="R24" i="62"/>
  <c r="R64" i="73" s="1"/>
  <c r="P24" i="62"/>
  <c r="O24" i="62"/>
  <c r="N24" i="62"/>
  <c r="M24" i="62"/>
  <c r="M64" i="73" s="1"/>
  <c r="L24" i="62"/>
  <c r="K24" i="62"/>
  <c r="J24" i="62"/>
  <c r="I24" i="62"/>
  <c r="I64" i="73" s="1"/>
  <c r="H24" i="62"/>
  <c r="F24" i="62"/>
  <c r="E24" i="62"/>
  <c r="AO16" i="62"/>
  <c r="AL16" i="62"/>
  <c r="AH16" i="62"/>
  <c r="AB16" i="62"/>
  <c r="W16" i="62"/>
  <c r="Q16" i="62"/>
  <c r="G16" i="62"/>
  <c r="D16" i="62"/>
  <c r="AO15" i="62"/>
  <c r="AL15" i="62"/>
  <c r="AH15" i="62"/>
  <c r="AB15" i="62"/>
  <c r="W15" i="62"/>
  <c r="Q15" i="62"/>
  <c r="G15" i="62"/>
  <c r="D15" i="62"/>
  <c r="AO14" i="62"/>
  <c r="AL14" i="62"/>
  <c r="AH14" i="62"/>
  <c r="AB14" i="62"/>
  <c r="W14" i="62"/>
  <c r="C14" i="62" s="1"/>
  <c r="Q14" i="62"/>
  <c r="G14" i="62"/>
  <c r="D14" i="62"/>
  <c r="AO13" i="62"/>
  <c r="AL13" i="62"/>
  <c r="AH13" i="62"/>
  <c r="AB13" i="62"/>
  <c r="W13" i="62"/>
  <c r="W24" i="62" s="1"/>
  <c r="W64" i="73" s="1"/>
  <c r="Q13" i="62"/>
  <c r="Q24" i="62" s="1"/>
  <c r="G13" i="62"/>
  <c r="D13" i="62"/>
  <c r="AO12" i="62"/>
  <c r="AO24" i="62" s="1"/>
  <c r="AO64" i="73" s="1"/>
  <c r="AL12" i="62"/>
  <c r="AL24" i="62" s="1"/>
  <c r="AH12" i="62"/>
  <c r="AH24" i="62" s="1"/>
  <c r="AH64" i="73" s="1"/>
  <c r="AB12" i="62"/>
  <c r="AB24" i="62" s="1"/>
  <c r="AB64" i="73" s="1"/>
  <c r="G12" i="62"/>
  <c r="D12" i="62"/>
  <c r="C17" i="62"/>
  <c r="G17" i="62"/>
  <c r="D17" i="62"/>
  <c r="AK24" i="63"/>
  <c r="AJ24" i="63"/>
  <c r="AI24" i="63"/>
  <c r="AH23" i="63"/>
  <c r="C23" i="63" s="1"/>
  <c r="D23" i="63"/>
  <c r="AH22" i="63"/>
  <c r="C22" i="63" s="1"/>
  <c r="D22" i="63"/>
  <c r="AH21" i="63"/>
  <c r="C21" i="63" s="1"/>
  <c r="D21" i="63"/>
  <c r="AH20" i="63"/>
  <c r="C20" i="63" s="1"/>
  <c r="D20" i="63"/>
  <c r="D19" i="63"/>
  <c r="G19" i="63"/>
  <c r="G18" i="63"/>
  <c r="D18" i="63"/>
  <c r="C18" i="63"/>
  <c r="AQ24" i="63"/>
  <c r="AP24" i="63"/>
  <c r="AN24" i="63"/>
  <c r="AN63" i="73" s="1"/>
  <c r="AM24" i="63"/>
  <c r="AG24" i="63"/>
  <c r="AF24" i="63"/>
  <c r="AE24" i="63"/>
  <c r="AE63" i="73" s="1"/>
  <c r="AD24" i="63"/>
  <c r="AC24" i="63"/>
  <c r="AA24" i="63"/>
  <c r="Z24" i="63"/>
  <c r="Y24" i="63"/>
  <c r="X24" i="63"/>
  <c r="V24" i="63"/>
  <c r="U24" i="63"/>
  <c r="U63" i="73" s="1"/>
  <c r="T24" i="63"/>
  <c r="S24" i="63"/>
  <c r="R24" i="63"/>
  <c r="P24" i="63"/>
  <c r="P63" i="73" s="1"/>
  <c r="O24" i="63"/>
  <c r="N24" i="63"/>
  <c r="M24" i="63"/>
  <c r="L24" i="63"/>
  <c r="K24" i="63"/>
  <c r="J24" i="63"/>
  <c r="I24" i="63"/>
  <c r="H24" i="63"/>
  <c r="H63" i="73" s="1"/>
  <c r="F24" i="63"/>
  <c r="E24" i="63"/>
  <c r="AO16" i="63"/>
  <c r="AL16" i="63"/>
  <c r="AH16" i="63"/>
  <c r="AB16" i="63"/>
  <c r="W16" i="63"/>
  <c r="Q16" i="63"/>
  <c r="G16" i="63"/>
  <c r="D16" i="63"/>
  <c r="AO15" i="63"/>
  <c r="AL15" i="63"/>
  <c r="AH15" i="63"/>
  <c r="AB15" i="63"/>
  <c r="W15" i="63"/>
  <c r="Q15" i="63"/>
  <c r="G15" i="63"/>
  <c r="D15" i="63"/>
  <c r="AO14" i="63"/>
  <c r="AL14" i="63"/>
  <c r="AH14" i="63"/>
  <c r="AB14" i="63"/>
  <c r="W14" i="63"/>
  <c r="Q14" i="63"/>
  <c r="G14" i="63"/>
  <c r="D14" i="63"/>
  <c r="AO13" i="63"/>
  <c r="AL13" i="63"/>
  <c r="AH13" i="63"/>
  <c r="AB13" i="63"/>
  <c r="W13" i="63"/>
  <c r="Q13" i="63"/>
  <c r="G13" i="63"/>
  <c r="D13" i="63"/>
  <c r="AO12" i="63"/>
  <c r="AO24" i="63" s="1"/>
  <c r="AL12" i="63"/>
  <c r="AH12" i="63"/>
  <c r="AB12" i="63"/>
  <c r="W12" i="63"/>
  <c r="W24" i="63" s="1"/>
  <c r="Q12" i="63"/>
  <c r="Q24" i="63" s="1"/>
  <c r="Q63" i="73" s="1"/>
  <c r="G12" i="63"/>
  <c r="D12" i="63"/>
  <c r="C17" i="63"/>
  <c r="G17" i="63"/>
  <c r="G24" i="63" s="1"/>
  <c r="D17" i="63"/>
  <c r="AK24" i="64"/>
  <c r="AJ24" i="64"/>
  <c r="AJ62" i="73" s="1"/>
  <c r="AI24" i="64"/>
  <c r="AH23" i="64"/>
  <c r="C23" i="64" s="1"/>
  <c r="D23" i="64"/>
  <c r="AH22" i="64"/>
  <c r="C22" i="64" s="1"/>
  <c r="D22" i="64"/>
  <c r="AH21" i="64"/>
  <c r="C21" i="64" s="1"/>
  <c r="D21" i="64"/>
  <c r="AH20" i="64"/>
  <c r="C20" i="64" s="1"/>
  <c r="D20" i="64"/>
  <c r="D19" i="64"/>
  <c r="G19" i="64"/>
  <c r="C19" i="64"/>
  <c r="AN24" i="64"/>
  <c r="G18" i="64"/>
  <c r="D18" i="64"/>
  <c r="AQ24" i="64"/>
  <c r="AP24" i="64"/>
  <c r="AM24" i="64"/>
  <c r="AG24" i="64"/>
  <c r="AG62" i="73" s="1"/>
  <c r="AF24" i="64"/>
  <c r="AE24" i="64"/>
  <c r="AD24" i="64"/>
  <c r="AC24" i="64"/>
  <c r="AC62" i="73" s="1"/>
  <c r="AA24" i="64"/>
  <c r="Z24" i="64"/>
  <c r="Y24" i="64"/>
  <c r="X24" i="64"/>
  <c r="X62" i="73" s="1"/>
  <c r="V24" i="64"/>
  <c r="U24" i="64"/>
  <c r="T24" i="64"/>
  <c r="S24" i="64"/>
  <c r="S62" i="73" s="1"/>
  <c r="R24" i="64"/>
  <c r="P24" i="64"/>
  <c r="O24" i="64"/>
  <c r="N24" i="64"/>
  <c r="N62" i="73" s="1"/>
  <c r="M24" i="64"/>
  <c r="L24" i="64"/>
  <c r="K24" i="64"/>
  <c r="J24" i="64"/>
  <c r="J62" i="73" s="1"/>
  <c r="I24" i="64"/>
  <c r="H24" i="64"/>
  <c r="F24" i="64"/>
  <c r="D17" i="64"/>
  <c r="E24" i="64"/>
  <c r="AO16" i="64"/>
  <c r="AL16" i="64"/>
  <c r="AH16" i="64"/>
  <c r="AB16" i="64"/>
  <c r="W16" i="64"/>
  <c r="Q16" i="64"/>
  <c r="G16" i="64"/>
  <c r="D16" i="64"/>
  <c r="AO15" i="64"/>
  <c r="AL15" i="64"/>
  <c r="AH15" i="64"/>
  <c r="AB15" i="64"/>
  <c r="W15" i="64"/>
  <c r="Q15" i="64"/>
  <c r="G15" i="64"/>
  <c r="D15" i="64"/>
  <c r="AO14" i="64"/>
  <c r="AL14" i="64"/>
  <c r="AH14" i="64"/>
  <c r="AB14" i="64"/>
  <c r="W14" i="64"/>
  <c r="Q14" i="64"/>
  <c r="G14" i="64"/>
  <c r="D14" i="64"/>
  <c r="AO13" i="64"/>
  <c r="AH13" i="64"/>
  <c r="AB13" i="64"/>
  <c r="W13" i="64"/>
  <c r="Q13" i="64"/>
  <c r="G13" i="64"/>
  <c r="D13" i="64"/>
  <c r="AO12" i="64"/>
  <c r="AO24" i="64" s="1"/>
  <c r="AL12" i="64"/>
  <c r="AL24" i="64" s="1"/>
  <c r="AH12" i="64"/>
  <c r="AB12" i="64"/>
  <c r="W12" i="64"/>
  <c r="W24" i="64" s="1"/>
  <c r="Q12" i="64"/>
  <c r="Q24" i="64" s="1"/>
  <c r="G12" i="64"/>
  <c r="D12" i="64"/>
  <c r="C17" i="64"/>
  <c r="G17" i="64"/>
  <c r="C18" i="64"/>
  <c r="AK24" i="70"/>
  <c r="AJ24" i="70"/>
  <c r="AJ61" i="73" s="1"/>
  <c r="AI24" i="70"/>
  <c r="AH23" i="70"/>
  <c r="C23" i="70" s="1"/>
  <c r="D23" i="70"/>
  <c r="AH22" i="70"/>
  <c r="C22" i="70" s="1"/>
  <c r="D22" i="70"/>
  <c r="D21" i="70"/>
  <c r="C21" i="70"/>
  <c r="D20" i="70"/>
  <c r="C20" i="70"/>
  <c r="C19" i="70"/>
  <c r="D19" i="70"/>
  <c r="G19" i="70"/>
  <c r="C18" i="70"/>
  <c r="D18" i="70"/>
  <c r="G18" i="70"/>
  <c r="AQ24" i="70"/>
  <c r="AP24" i="70"/>
  <c r="AN24" i="70"/>
  <c r="AM24" i="70"/>
  <c r="AG24" i="70"/>
  <c r="AF24" i="70"/>
  <c r="AE24" i="70"/>
  <c r="AD24" i="70"/>
  <c r="AC24" i="70"/>
  <c r="AC61" i="73" s="1"/>
  <c r="AA24" i="70"/>
  <c r="Z24" i="70"/>
  <c r="Y24" i="70"/>
  <c r="X24" i="70"/>
  <c r="V24" i="70"/>
  <c r="U24" i="70"/>
  <c r="T24" i="70"/>
  <c r="S24" i="70"/>
  <c r="S61" i="73" s="1"/>
  <c r="R24" i="70"/>
  <c r="P24" i="70"/>
  <c r="O24" i="70"/>
  <c r="N24" i="70"/>
  <c r="N61" i="73" s="1"/>
  <c r="M24" i="70"/>
  <c r="L24" i="70"/>
  <c r="K24" i="70"/>
  <c r="J24" i="70"/>
  <c r="J61" i="73" s="1"/>
  <c r="I24" i="70"/>
  <c r="H24" i="70"/>
  <c r="F24" i="70"/>
  <c r="E24" i="70"/>
  <c r="E61" i="73" s="1"/>
  <c r="AO16" i="70"/>
  <c r="AL16" i="70"/>
  <c r="AH16" i="70"/>
  <c r="AB16" i="70"/>
  <c r="W16" i="70"/>
  <c r="Q16" i="70"/>
  <c r="G16" i="70"/>
  <c r="D16" i="70"/>
  <c r="AO15" i="70"/>
  <c r="AL15" i="70"/>
  <c r="AH15" i="70"/>
  <c r="AB15" i="70"/>
  <c r="W15" i="70"/>
  <c r="Q15" i="70"/>
  <c r="G15" i="70"/>
  <c r="D15" i="70"/>
  <c r="AO14" i="70"/>
  <c r="AL14" i="70"/>
  <c r="AH14" i="70"/>
  <c r="AB14" i="70"/>
  <c r="W14" i="70"/>
  <c r="Q14" i="70"/>
  <c r="G14" i="70"/>
  <c r="D14" i="70"/>
  <c r="AO13" i="70"/>
  <c r="AL13" i="70"/>
  <c r="AH13" i="70"/>
  <c r="AB13" i="70"/>
  <c r="W13" i="70"/>
  <c r="Q13" i="70"/>
  <c r="G13" i="70"/>
  <c r="D13" i="70"/>
  <c r="AO12" i="70"/>
  <c r="AL12" i="70"/>
  <c r="AL24" i="70" s="1"/>
  <c r="AH12" i="70"/>
  <c r="AB12" i="70"/>
  <c r="AB24" i="70" s="1"/>
  <c r="AB61" i="73" s="1"/>
  <c r="W12" i="70"/>
  <c r="Q12" i="70"/>
  <c r="Q24" i="70" s="1"/>
  <c r="G12" i="70"/>
  <c r="D12" i="70"/>
  <c r="C17" i="70"/>
  <c r="G17" i="70"/>
  <c r="D17" i="70"/>
  <c r="AK24" i="65"/>
  <c r="AJ24" i="65"/>
  <c r="AJ60" i="73" s="1"/>
  <c r="AI24" i="65"/>
  <c r="AH23" i="65"/>
  <c r="D23" i="65"/>
  <c r="C23" i="65"/>
  <c r="AH22" i="65"/>
  <c r="D22" i="65"/>
  <c r="C22" i="65"/>
  <c r="AH21" i="65"/>
  <c r="C21" i="65" s="1"/>
  <c r="D21" i="65"/>
  <c r="AH20" i="65"/>
  <c r="C20" i="65" s="1"/>
  <c r="D20" i="65"/>
  <c r="D19" i="65"/>
  <c r="G19" i="65"/>
  <c r="D18" i="65"/>
  <c r="G18" i="65"/>
  <c r="AQ24" i="65"/>
  <c r="AQ60" i="73" s="1"/>
  <c r="AP24" i="65"/>
  <c r="AN24" i="65"/>
  <c r="AM24" i="65"/>
  <c r="AG24" i="65"/>
  <c r="AG60" i="73" s="1"/>
  <c r="AF24" i="65"/>
  <c r="AE24" i="65"/>
  <c r="AD24" i="65"/>
  <c r="AC24" i="65"/>
  <c r="AC60" i="73" s="1"/>
  <c r="AA24" i="65"/>
  <c r="Z24" i="65"/>
  <c r="Y24" i="65"/>
  <c r="X24" i="65"/>
  <c r="X60" i="73" s="1"/>
  <c r="V24" i="65"/>
  <c r="U24" i="65"/>
  <c r="T24" i="65"/>
  <c r="S24" i="65"/>
  <c r="S60" i="73" s="1"/>
  <c r="R24" i="65"/>
  <c r="P24" i="65"/>
  <c r="O24" i="65"/>
  <c r="N24" i="65"/>
  <c r="N60" i="73" s="1"/>
  <c r="M24" i="65"/>
  <c r="L24" i="65"/>
  <c r="K24" i="65"/>
  <c r="J24" i="65"/>
  <c r="J60" i="73" s="1"/>
  <c r="I24" i="65"/>
  <c r="H24" i="65"/>
  <c r="F24" i="65"/>
  <c r="C17" i="65"/>
  <c r="E24" i="65"/>
  <c r="D17" i="65"/>
  <c r="AO16" i="65"/>
  <c r="AL16" i="65"/>
  <c r="AH16" i="65"/>
  <c r="AB16" i="65"/>
  <c r="W16" i="65"/>
  <c r="Q16" i="65"/>
  <c r="G16" i="65"/>
  <c r="D16" i="65"/>
  <c r="AO15" i="65"/>
  <c r="AL15" i="65"/>
  <c r="AH15" i="65"/>
  <c r="AB15" i="65"/>
  <c r="W15" i="65"/>
  <c r="Q15" i="65"/>
  <c r="G15" i="65"/>
  <c r="D15" i="65"/>
  <c r="AO14" i="65"/>
  <c r="AL14" i="65"/>
  <c r="AH14" i="65"/>
  <c r="AB14" i="65"/>
  <c r="W14" i="65"/>
  <c r="Q14" i="65"/>
  <c r="G14" i="65"/>
  <c r="D14" i="65"/>
  <c r="AO13" i="65"/>
  <c r="AL13" i="65"/>
  <c r="AH13" i="65"/>
  <c r="AB13" i="65"/>
  <c r="W13" i="65"/>
  <c r="Q13" i="65"/>
  <c r="G13" i="65"/>
  <c r="D13" i="65"/>
  <c r="AO12" i="65"/>
  <c r="AO24" i="65" s="1"/>
  <c r="AL12" i="65"/>
  <c r="AL24" i="65" s="1"/>
  <c r="AH12" i="65"/>
  <c r="AB12" i="65"/>
  <c r="AB24" i="65" s="1"/>
  <c r="W12" i="65"/>
  <c r="W24" i="65" s="1"/>
  <c r="W60" i="73" s="1"/>
  <c r="Q12" i="65"/>
  <c r="G12" i="65"/>
  <c r="D12" i="65"/>
  <c r="C19" i="65"/>
  <c r="G17" i="65"/>
  <c r="AK24" i="57"/>
  <c r="AJ24" i="57"/>
  <c r="AI24" i="57"/>
  <c r="AH23" i="57"/>
  <c r="C23" i="57" s="1"/>
  <c r="D23" i="57"/>
  <c r="AH22" i="57"/>
  <c r="D22" i="57"/>
  <c r="C22" i="57"/>
  <c r="AH21" i="57"/>
  <c r="C21" i="57" s="1"/>
  <c r="D21" i="57"/>
  <c r="AH20" i="57"/>
  <c r="C20" i="57" s="1"/>
  <c r="D20" i="57"/>
  <c r="D19" i="57"/>
  <c r="G19" i="57"/>
  <c r="D18" i="57"/>
  <c r="G18" i="57"/>
  <c r="AQ24" i="57"/>
  <c r="AP24" i="57"/>
  <c r="AN24" i="57"/>
  <c r="AM24" i="57"/>
  <c r="AG24" i="57"/>
  <c r="AF24" i="57"/>
  <c r="AE24" i="57"/>
  <c r="AD24" i="57"/>
  <c r="AC24" i="57"/>
  <c r="AA24" i="57"/>
  <c r="Z24" i="57"/>
  <c r="Z59" i="73" s="1"/>
  <c r="Y24" i="57"/>
  <c r="X24" i="57"/>
  <c r="V24" i="57"/>
  <c r="U24" i="57"/>
  <c r="T24" i="57"/>
  <c r="S24" i="57"/>
  <c r="R24" i="57"/>
  <c r="P24" i="57"/>
  <c r="P59" i="73" s="1"/>
  <c r="O24" i="57"/>
  <c r="N24" i="57"/>
  <c r="M24" i="57"/>
  <c r="L24" i="57"/>
  <c r="L59" i="73" s="1"/>
  <c r="K24" i="57"/>
  <c r="J24" i="57"/>
  <c r="G17" i="57"/>
  <c r="H24" i="57"/>
  <c r="H59" i="73" s="1"/>
  <c r="F24" i="57"/>
  <c r="E24" i="57"/>
  <c r="D17" i="57"/>
  <c r="C17" i="57"/>
  <c r="AO16" i="57"/>
  <c r="AL16" i="57"/>
  <c r="AH16" i="57"/>
  <c r="AB16" i="57"/>
  <c r="W16" i="57"/>
  <c r="Q16" i="57"/>
  <c r="G16" i="57"/>
  <c r="D16" i="57"/>
  <c r="AO15" i="57"/>
  <c r="AL15" i="57"/>
  <c r="AH15" i="57"/>
  <c r="AB15" i="57"/>
  <c r="W15" i="57"/>
  <c r="Q15" i="57"/>
  <c r="G15" i="57"/>
  <c r="D15" i="57"/>
  <c r="AO14" i="57"/>
  <c r="AL14" i="57"/>
  <c r="AH14" i="57"/>
  <c r="AB14" i="57"/>
  <c r="W14" i="57"/>
  <c r="Q14" i="57"/>
  <c r="Q24" i="57" s="1"/>
  <c r="Q59" i="73" s="1"/>
  <c r="G14" i="57"/>
  <c r="D14" i="57"/>
  <c r="AO13" i="57"/>
  <c r="AL13" i="57"/>
  <c r="AH13" i="57"/>
  <c r="AB13" i="57"/>
  <c r="G13" i="57"/>
  <c r="D13" i="57"/>
  <c r="AO12" i="57"/>
  <c r="AL12" i="57"/>
  <c r="G12" i="57"/>
  <c r="D12" i="57"/>
  <c r="C13" i="57"/>
  <c r="C19" i="57"/>
  <c r="AK24" i="58"/>
  <c r="AJ24" i="58"/>
  <c r="AJ58" i="73" s="1"/>
  <c r="AI24" i="58"/>
  <c r="AH23" i="58"/>
  <c r="C23" i="58" s="1"/>
  <c r="D23" i="58"/>
  <c r="AH22" i="58"/>
  <c r="C22" i="58" s="1"/>
  <c r="D22" i="58"/>
  <c r="AH21" i="58"/>
  <c r="C21" i="58" s="1"/>
  <c r="D21" i="58"/>
  <c r="AH20" i="58"/>
  <c r="C20" i="58" s="1"/>
  <c r="D20" i="58"/>
  <c r="Y24" i="58"/>
  <c r="D19" i="58"/>
  <c r="G19" i="58"/>
  <c r="D18" i="58"/>
  <c r="G18" i="58"/>
  <c r="AQ24" i="58"/>
  <c r="AQ58" i="73" s="1"/>
  <c r="AP24" i="58"/>
  <c r="AN24" i="58"/>
  <c r="AM24" i="58"/>
  <c r="AG24" i="58"/>
  <c r="AF24" i="58"/>
  <c r="AE24" i="58"/>
  <c r="AD24" i="58"/>
  <c r="AC24" i="58"/>
  <c r="AA24" i="58"/>
  <c r="Z24" i="58"/>
  <c r="X24" i="58"/>
  <c r="V24" i="58"/>
  <c r="V58" i="73" s="1"/>
  <c r="U24" i="58"/>
  <c r="T24" i="58"/>
  <c r="S24" i="58"/>
  <c r="R24" i="58"/>
  <c r="R58" i="73" s="1"/>
  <c r="P24" i="58"/>
  <c r="O24" i="58"/>
  <c r="N24" i="58"/>
  <c r="M24" i="58"/>
  <c r="L24" i="58"/>
  <c r="K24" i="58"/>
  <c r="J24" i="58"/>
  <c r="I24" i="58"/>
  <c r="H24" i="58"/>
  <c r="D17" i="58"/>
  <c r="E24" i="58"/>
  <c r="AO16" i="58"/>
  <c r="AL16" i="58"/>
  <c r="AH16" i="58"/>
  <c r="AB16" i="58"/>
  <c r="W16" i="58"/>
  <c r="Q16" i="58"/>
  <c r="C16" i="58" s="1"/>
  <c r="G16" i="58"/>
  <c r="D16" i="58"/>
  <c r="AO15" i="58"/>
  <c r="AL15" i="58"/>
  <c r="AH15" i="58"/>
  <c r="AB15" i="58"/>
  <c r="W15" i="58"/>
  <c r="Q15" i="58"/>
  <c r="G15" i="58"/>
  <c r="D15" i="58"/>
  <c r="AO14" i="58"/>
  <c r="AL14" i="58"/>
  <c r="AH14" i="58"/>
  <c r="AB14" i="58"/>
  <c r="W14" i="58"/>
  <c r="Q14" i="58"/>
  <c r="G14" i="58"/>
  <c r="D14" i="58"/>
  <c r="AB13" i="58"/>
  <c r="W13" i="58"/>
  <c r="Q13" i="58"/>
  <c r="G13" i="58"/>
  <c r="D13" i="58"/>
  <c r="AO12" i="58"/>
  <c r="AL12" i="58"/>
  <c r="AH12" i="58"/>
  <c r="AH24" i="58" s="1"/>
  <c r="AH58" i="73" s="1"/>
  <c r="AB12" i="58"/>
  <c r="Q12" i="58"/>
  <c r="Q24" i="58" s="1"/>
  <c r="G12" i="58"/>
  <c r="D12" i="58"/>
  <c r="D24" i="58" s="1"/>
  <c r="C17" i="58"/>
  <c r="G17" i="58"/>
  <c r="C18" i="58"/>
  <c r="AK24" i="59"/>
  <c r="AJ24" i="59"/>
  <c r="AI24" i="59"/>
  <c r="AH23" i="59"/>
  <c r="C23" i="59" s="1"/>
  <c r="D23" i="59"/>
  <c r="AH22" i="59"/>
  <c r="C22" i="59" s="1"/>
  <c r="D22" i="59"/>
  <c r="AH21" i="59"/>
  <c r="C21" i="59"/>
  <c r="D21" i="59"/>
  <c r="AH20" i="59"/>
  <c r="C20" i="59" s="1"/>
  <c r="D20" i="59"/>
  <c r="D19" i="59"/>
  <c r="C18" i="59"/>
  <c r="G18" i="59"/>
  <c r="D18" i="59"/>
  <c r="AQ24" i="59"/>
  <c r="AP24" i="59"/>
  <c r="AP57" i="73" s="1"/>
  <c r="AN24" i="59"/>
  <c r="AM24" i="59"/>
  <c r="AG24" i="59"/>
  <c r="AF24" i="59"/>
  <c r="AF57" i="73" s="1"/>
  <c r="AE24" i="59"/>
  <c r="AD24" i="59"/>
  <c r="AC24" i="59"/>
  <c r="AA24" i="59"/>
  <c r="AA57" i="73" s="1"/>
  <c r="Z24" i="59"/>
  <c r="Y24" i="59"/>
  <c r="X24" i="59"/>
  <c r="V24" i="59"/>
  <c r="U24" i="59"/>
  <c r="T24" i="59"/>
  <c r="S24" i="59"/>
  <c r="R24" i="59"/>
  <c r="R57" i="73" s="1"/>
  <c r="P24" i="59"/>
  <c r="O24" i="59"/>
  <c r="N24" i="59"/>
  <c r="M24" i="59"/>
  <c r="M57" i="73" s="1"/>
  <c r="L24" i="59"/>
  <c r="K24" i="59"/>
  <c r="J24" i="59"/>
  <c r="I24" i="59"/>
  <c r="I57" i="73" s="1"/>
  <c r="H24" i="59"/>
  <c r="F24" i="59"/>
  <c r="C17" i="59"/>
  <c r="AO16" i="59"/>
  <c r="AL16" i="59"/>
  <c r="AH16" i="59"/>
  <c r="AB16" i="59"/>
  <c r="W16" i="59"/>
  <c r="Q16" i="59"/>
  <c r="G16" i="59"/>
  <c r="D16" i="59"/>
  <c r="AO15" i="59"/>
  <c r="AL15" i="59"/>
  <c r="AH15" i="59"/>
  <c r="AB15" i="59"/>
  <c r="W15" i="59"/>
  <c r="C15" i="59" s="1"/>
  <c r="Q15" i="59"/>
  <c r="G15" i="59"/>
  <c r="D15" i="59"/>
  <c r="AO14" i="59"/>
  <c r="AL14" i="59"/>
  <c r="AH14" i="59"/>
  <c r="AB14" i="59"/>
  <c r="W14" i="59"/>
  <c r="Q14" i="59"/>
  <c r="G14" i="59"/>
  <c r="D14" i="59"/>
  <c r="AO13" i="59"/>
  <c r="AL13" i="59"/>
  <c r="AH13" i="59"/>
  <c r="AB13" i="59"/>
  <c r="W13" i="59"/>
  <c r="Q13" i="59"/>
  <c r="G13" i="59"/>
  <c r="D13" i="59"/>
  <c r="AO12" i="59"/>
  <c r="AO24" i="59" s="1"/>
  <c r="AO57" i="73" s="1"/>
  <c r="AL12" i="59"/>
  <c r="AL24" i="59"/>
  <c r="AH12" i="59"/>
  <c r="AB12" i="59"/>
  <c r="C12" i="59" s="1"/>
  <c r="W12" i="59"/>
  <c r="Q12" i="59"/>
  <c r="Q24" i="59" s="1"/>
  <c r="G12" i="59"/>
  <c r="D12" i="59"/>
  <c r="C19" i="59"/>
  <c r="G19" i="59"/>
  <c r="G17" i="59"/>
  <c r="AK24" i="60"/>
  <c r="AJ24" i="60"/>
  <c r="AI24" i="60"/>
  <c r="AH23" i="60"/>
  <c r="C23" i="60" s="1"/>
  <c r="D23" i="60"/>
  <c r="AH22" i="60"/>
  <c r="C22" i="60" s="1"/>
  <c r="D22" i="60"/>
  <c r="AH21" i="60"/>
  <c r="C21" i="60" s="1"/>
  <c r="D21" i="60"/>
  <c r="AH20" i="60"/>
  <c r="C20" i="60" s="1"/>
  <c r="D20" i="60"/>
  <c r="D19" i="60"/>
  <c r="G19" i="60"/>
  <c r="D18" i="60"/>
  <c r="G18" i="60"/>
  <c r="AQ24" i="60"/>
  <c r="AQ49" i="73" s="1"/>
  <c r="AP24" i="60"/>
  <c r="AN24" i="60"/>
  <c r="AM24" i="60"/>
  <c r="AG24" i="60"/>
  <c r="AG49" i="73" s="1"/>
  <c r="AF24" i="60"/>
  <c r="AE24" i="60"/>
  <c r="AD24" i="60"/>
  <c r="AC24" i="60"/>
  <c r="AC49" i="73" s="1"/>
  <c r="AA24" i="60"/>
  <c r="Z24" i="60"/>
  <c r="Y24" i="60"/>
  <c r="Y49" i="73" s="1"/>
  <c r="X24" i="60"/>
  <c r="X49" i="73" s="1"/>
  <c r="V24" i="60"/>
  <c r="U24" i="60"/>
  <c r="T24" i="60"/>
  <c r="S24" i="60"/>
  <c r="S49" i="73" s="1"/>
  <c r="R24" i="60"/>
  <c r="P24" i="60"/>
  <c r="O24" i="60"/>
  <c r="N24" i="60"/>
  <c r="N49" i="73" s="1"/>
  <c r="M24" i="60"/>
  <c r="L24" i="60"/>
  <c r="K24" i="60"/>
  <c r="J24" i="60"/>
  <c r="I24" i="60"/>
  <c r="H24" i="60"/>
  <c r="F24" i="60"/>
  <c r="C17" i="60"/>
  <c r="D17" i="60"/>
  <c r="AO16" i="60"/>
  <c r="AL16" i="60"/>
  <c r="AH16" i="60"/>
  <c r="AB16" i="60"/>
  <c r="W16" i="60"/>
  <c r="Q16" i="60"/>
  <c r="G16" i="60"/>
  <c r="D16" i="60"/>
  <c r="AO15" i="60"/>
  <c r="AL15" i="60"/>
  <c r="AH15" i="60"/>
  <c r="AB15" i="60"/>
  <c r="W15" i="60"/>
  <c r="Q15" i="60"/>
  <c r="G15" i="60"/>
  <c r="D15" i="60"/>
  <c r="AO14" i="60"/>
  <c r="AL14" i="60"/>
  <c r="AH14" i="60"/>
  <c r="AB14" i="60"/>
  <c r="W14" i="60"/>
  <c r="Q14" i="60"/>
  <c r="G14" i="60"/>
  <c r="D14" i="60"/>
  <c r="AO13" i="60"/>
  <c r="AL13" i="60"/>
  <c r="AH13" i="60"/>
  <c r="AB13" i="60"/>
  <c r="W13" i="60"/>
  <c r="W24" i="60" s="1"/>
  <c r="Q13" i="60"/>
  <c r="G13" i="60"/>
  <c r="D13" i="60"/>
  <c r="AO12" i="60"/>
  <c r="AO24" i="60"/>
  <c r="AL12" i="60"/>
  <c r="AL24" i="60" s="1"/>
  <c r="AL49" i="73" s="1"/>
  <c r="AH12" i="60"/>
  <c r="G12" i="60"/>
  <c r="D12" i="60"/>
  <c r="C19" i="60"/>
  <c r="G17" i="60"/>
  <c r="AK24" i="48"/>
  <c r="AK56" i="73" s="1"/>
  <c r="AJ24" i="48"/>
  <c r="AI24" i="48"/>
  <c r="AH23" i="48"/>
  <c r="C23" i="48" s="1"/>
  <c r="D23" i="48"/>
  <c r="AH22" i="48"/>
  <c r="C22" i="48"/>
  <c r="D22" i="48"/>
  <c r="AH21" i="48"/>
  <c r="C21" i="48" s="1"/>
  <c r="D21" i="48"/>
  <c r="D20" i="48"/>
  <c r="C20" i="48"/>
  <c r="D19" i="48"/>
  <c r="G19" i="48"/>
  <c r="C19" i="48"/>
  <c r="D18" i="48"/>
  <c r="G18" i="48"/>
  <c r="AQ24" i="48"/>
  <c r="AP24" i="48"/>
  <c r="AN24" i="48"/>
  <c r="AG24" i="48"/>
  <c r="AG56" i="73" s="1"/>
  <c r="AF24" i="48"/>
  <c r="AE24" i="48"/>
  <c r="AD24" i="48"/>
  <c r="AC24" i="48"/>
  <c r="AC56" i="73" s="1"/>
  <c r="AA24" i="48"/>
  <c r="Z24" i="48"/>
  <c r="Y24" i="48"/>
  <c r="X24" i="48"/>
  <c r="V24" i="48"/>
  <c r="U24" i="48"/>
  <c r="T24" i="48"/>
  <c r="S24" i="48"/>
  <c r="S56" i="73" s="1"/>
  <c r="R24" i="48"/>
  <c r="P24" i="48"/>
  <c r="O24" i="48"/>
  <c r="N24" i="48"/>
  <c r="N56" i="73" s="1"/>
  <c r="M24" i="48"/>
  <c r="L24" i="48"/>
  <c r="K24" i="48"/>
  <c r="J24" i="48"/>
  <c r="J56" i="73" s="1"/>
  <c r="I24" i="48"/>
  <c r="H24" i="48"/>
  <c r="F24" i="48"/>
  <c r="E24" i="48"/>
  <c r="E56" i="73" s="1"/>
  <c r="AO16" i="48"/>
  <c r="AL16" i="48"/>
  <c r="AH16" i="48"/>
  <c r="AB16" i="48"/>
  <c r="W16" i="48"/>
  <c r="Q16" i="48"/>
  <c r="G16" i="48"/>
  <c r="D16" i="48"/>
  <c r="AO15" i="48"/>
  <c r="AL15" i="48"/>
  <c r="AH15" i="48"/>
  <c r="AB15" i="48"/>
  <c r="W15" i="48"/>
  <c r="Q15" i="48"/>
  <c r="G15" i="48"/>
  <c r="D15" i="48"/>
  <c r="AO14" i="48"/>
  <c r="AL14" i="48"/>
  <c r="AH14" i="48"/>
  <c r="AB14" i="48"/>
  <c r="C14" i="48" s="1"/>
  <c r="W14" i="48"/>
  <c r="Q14" i="48"/>
  <c r="G14" i="48"/>
  <c r="D14" i="48"/>
  <c r="AO13" i="48"/>
  <c r="AL13" i="48"/>
  <c r="AH13" i="48"/>
  <c r="AB13" i="48"/>
  <c r="W13" i="48"/>
  <c r="Q13" i="48"/>
  <c r="G13" i="48"/>
  <c r="D13" i="48"/>
  <c r="AO12" i="48"/>
  <c r="AO24" i="48" s="1"/>
  <c r="AL12" i="48"/>
  <c r="AL24" i="48" s="1"/>
  <c r="AH12" i="48"/>
  <c r="AB12" i="48"/>
  <c r="AB24" i="48" s="1"/>
  <c r="AB56" i="73" s="1"/>
  <c r="W12" i="48"/>
  <c r="W24" i="48"/>
  <c r="Q12" i="48"/>
  <c r="G12" i="48"/>
  <c r="D12" i="48"/>
  <c r="D17" i="48"/>
  <c r="C18" i="48"/>
  <c r="AM24" i="48"/>
  <c r="C17" i="48"/>
  <c r="G17" i="48"/>
  <c r="AK24" i="49"/>
  <c r="AJ24" i="49"/>
  <c r="AI24" i="49"/>
  <c r="AH23" i="49"/>
  <c r="C23" i="49" s="1"/>
  <c r="D23" i="49"/>
  <c r="AH22" i="49"/>
  <c r="C22" i="49" s="1"/>
  <c r="D22" i="49"/>
  <c r="AH21" i="49"/>
  <c r="C21" i="49" s="1"/>
  <c r="D21" i="49"/>
  <c r="AH20" i="49"/>
  <c r="C20" i="49" s="1"/>
  <c r="D20" i="49"/>
  <c r="D19" i="49"/>
  <c r="G19" i="49"/>
  <c r="D18" i="49"/>
  <c r="AQ24" i="49"/>
  <c r="AQ55" i="73" s="1"/>
  <c r="AP24" i="49"/>
  <c r="AN24" i="49"/>
  <c r="AM24" i="49"/>
  <c r="AG24" i="49"/>
  <c r="AG55" i="73" s="1"/>
  <c r="AF24" i="49"/>
  <c r="AE24" i="49"/>
  <c r="AD24" i="49"/>
  <c r="AC24" i="49"/>
  <c r="AA24" i="49"/>
  <c r="Z24" i="49"/>
  <c r="Y24" i="49"/>
  <c r="X24" i="49"/>
  <c r="X55" i="73" s="1"/>
  <c r="V24" i="49"/>
  <c r="U24" i="49"/>
  <c r="T24" i="49"/>
  <c r="S24" i="49"/>
  <c r="S55" i="73" s="1"/>
  <c r="R24" i="49"/>
  <c r="P24" i="49"/>
  <c r="O24" i="49"/>
  <c r="N24" i="49"/>
  <c r="N55" i="73" s="1"/>
  <c r="M24" i="49"/>
  <c r="L24" i="49"/>
  <c r="K24" i="49"/>
  <c r="J24" i="49"/>
  <c r="J55" i="73" s="1"/>
  <c r="I24" i="49"/>
  <c r="H24" i="49"/>
  <c r="D17" i="49"/>
  <c r="F24" i="49"/>
  <c r="F55" i="73" s="1"/>
  <c r="E24" i="49"/>
  <c r="AO16" i="49"/>
  <c r="AL16" i="49"/>
  <c r="AH16" i="49"/>
  <c r="AB16" i="49"/>
  <c r="W16" i="49"/>
  <c r="Q16" i="49"/>
  <c r="G16" i="49"/>
  <c r="D16" i="49"/>
  <c r="AO15" i="49"/>
  <c r="AL15" i="49"/>
  <c r="AH15" i="49"/>
  <c r="AB15" i="49"/>
  <c r="W15" i="49"/>
  <c r="Q15" i="49"/>
  <c r="G15" i="49"/>
  <c r="D15" i="49"/>
  <c r="AO14" i="49"/>
  <c r="AL14" i="49"/>
  <c r="AH14" i="49"/>
  <c r="AB14" i="49"/>
  <c r="W14" i="49"/>
  <c r="W24" i="49" s="1"/>
  <c r="Q14" i="49"/>
  <c r="G14" i="49"/>
  <c r="D14" i="49"/>
  <c r="AO13" i="49"/>
  <c r="AL13" i="49"/>
  <c r="AH13" i="49"/>
  <c r="AB13" i="49"/>
  <c r="AB24" i="49" s="1"/>
  <c r="Q13" i="49"/>
  <c r="Q24" i="49" s="1"/>
  <c r="G13" i="49"/>
  <c r="D13" i="49"/>
  <c r="AO12" i="49"/>
  <c r="AO24" i="49" s="1"/>
  <c r="AO55" i="73" s="1"/>
  <c r="AL12" i="49"/>
  <c r="AL24" i="49" s="1"/>
  <c r="AH12" i="49"/>
  <c r="AH24" i="49" s="1"/>
  <c r="AH55" i="73" s="1"/>
  <c r="G12" i="49"/>
  <c r="D12" i="49"/>
  <c r="C19" i="49"/>
  <c r="C17" i="49"/>
  <c r="G17" i="49"/>
  <c r="AK24" i="50"/>
  <c r="AJ24" i="50"/>
  <c r="AJ54" i="73" s="1"/>
  <c r="AI24" i="50"/>
  <c r="AH23" i="50"/>
  <c r="C23" i="50" s="1"/>
  <c r="D23" i="50"/>
  <c r="AH22" i="50"/>
  <c r="C22" i="50" s="1"/>
  <c r="D22" i="50"/>
  <c r="AH21" i="50"/>
  <c r="D21" i="50"/>
  <c r="C21" i="50"/>
  <c r="AH20" i="50"/>
  <c r="C20" i="50"/>
  <c r="D20" i="50"/>
  <c r="G19" i="50"/>
  <c r="D19" i="50"/>
  <c r="C19" i="50"/>
  <c r="D18" i="50"/>
  <c r="G18" i="50"/>
  <c r="C18" i="50"/>
  <c r="AQ24" i="50"/>
  <c r="AP24" i="50"/>
  <c r="AN24" i="50"/>
  <c r="AM24" i="50"/>
  <c r="AG24" i="50"/>
  <c r="AF24" i="50"/>
  <c r="AE24" i="50"/>
  <c r="AE54" i="73" s="1"/>
  <c r="AD24" i="50"/>
  <c r="AC24" i="50"/>
  <c r="AA24" i="50"/>
  <c r="Z24" i="50"/>
  <c r="Y24" i="50"/>
  <c r="X24" i="50"/>
  <c r="V24" i="50"/>
  <c r="U24" i="50"/>
  <c r="U54" i="73" s="1"/>
  <c r="T24" i="50"/>
  <c r="S24" i="50"/>
  <c r="R24" i="50"/>
  <c r="P24" i="50"/>
  <c r="P54" i="73" s="1"/>
  <c r="O24" i="50"/>
  <c r="N24" i="50"/>
  <c r="M24" i="50"/>
  <c r="L24" i="50"/>
  <c r="L54" i="73" s="1"/>
  <c r="K24" i="50"/>
  <c r="J24" i="50"/>
  <c r="I24" i="50"/>
  <c r="H24" i="50"/>
  <c r="H54" i="73" s="1"/>
  <c r="F24" i="50"/>
  <c r="E24" i="50"/>
  <c r="AO16" i="50"/>
  <c r="AL16" i="50"/>
  <c r="AH16" i="50"/>
  <c r="AB16" i="50"/>
  <c r="W16" i="50"/>
  <c r="Q16" i="50"/>
  <c r="C16" i="50" s="1"/>
  <c r="G16" i="50"/>
  <c r="D16" i="50"/>
  <c r="AO15" i="50"/>
  <c r="AL15" i="50"/>
  <c r="AH15" i="50"/>
  <c r="AB15" i="50"/>
  <c r="W15" i="50"/>
  <c r="Q15" i="50"/>
  <c r="C15" i="50" s="1"/>
  <c r="G15" i="50"/>
  <c r="D15" i="50"/>
  <c r="AO14" i="50"/>
  <c r="AL14" i="50"/>
  <c r="AH14" i="50"/>
  <c r="AB14" i="50"/>
  <c r="W14" i="50"/>
  <c r="Q14" i="50"/>
  <c r="C14" i="50" s="1"/>
  <c r="G14" i="50"/>
  <c r="D14" i="50"/>
  <c r="AO13" i="50"/>
  <c r="AL13" i="50"/>
  <c r="AH13" i="50"/>
  <c r="AB13" i="50"/>
  <c r="W13" i="50"/>
  <c r="Q13" i="50"/>
  <c r="C13" i="50" s="1"/>
  <c r="G13" i="50"/>
  <c r="D13" i="50"/>
  <c r="AO12" i="50"/>
  <c r="AO24" i="50" s="1"/>
  <c r="AL12" i="50"/>
  <c r="AL24" i="50" s="1"/>
  <c r="AL54" i="73" s="1"/>
  <c r="AH12" i="50"/>
  <c r="AB12" i="50"/>
  <c r="AB24" i="50" s="1"/>
  <c r="W12" i="50"/>
  <c r="Q12" i="50"/>
  <c r="Q24" i="50" s="1"/>
  <c r="Q54" i="73" s="1"/>
  <c r="G12" i="50"/>
  <c r="D12" i="50"/>
  <c r="W24" i="50"/>
  <c r="C17" i="50"/>
  <c r="G17" i="50"/>
  <c r="AK24" i="51"/>
  <c r="AJ24" i="51"/>
  <c r="AI24" i="51"/>
  <c r="AH23" i="51"/>
  <c r="C23" i="51" s="1"/>
  <c r="D23" i="51"/>
  <c r="AH22" i="51"/>
  <c r="C22" i="51" s="1"/>
  <c r="D22" i="51"/>
  <c r="AH21" i="51"/>
  <c r="C21" i="51"/>
  <c r="D21" i="51"/>
  <c r="AH20" i="51"/>
  <c r="C20" i="51" s="1"/>
  <c r="D20" i="51"/>
  <c r="D19" i="51"/>
  <c r="G19" i="51"/>
  <c r="D18" i="51"/>
  <c r="G18" i="51"/>
  <c r="AQ24" i="51"/>
  <c r="AP24" i="51"/>
  <c r="AN24" i="51"/>
  <c r="AN53" i="73" s="1"/>
  <c r="AM24" i="51"/>
  <c r="AG24" i="51"/>
  <c r="AF24" i="51"/>
  <c r="AE24" i="51"/>
  <c r="AD24" i="51"/>
  <c r="AC24" i="51"/>
  <c r="AA24" i="51"/>
  <c r="Z24" i="51"/>
  <c r="Z53" i="73" s="1"/>
  <c r="Y24" i="51"/>
  <c r="X24" i="51"/>
  <c r="V24" i="51"/>
  <c r="U24" i="51"/>
  <c r="T24" i="51"/>
  <c r="S24" i="51"/>
  <c r="R24" i="51"/>
  <c r="C17" i="51"/>
  <c r="P24" i="51"/>
  <c r="O24" i="51"/>
  <c r="N24" i="51"/>
  <c r="M24" i="51"/>
  <c r="M53" i="73" s="1"/>
  <c r="L24" i="51"/>
  <c r="K24" i="51"/>
  <c r="J24" i="51"/>
  <c r="I24" i="51"/>
  <c r="H24" i="51"/>
  <c r="F24" i="51"/>
  <c r="E24" i="51"/>
  <c r="D17" i="51"/>
  <c r="AO16" i="51"/>
  <c r="AL16" i="51"/>
  <c r="AH16" i="51"/>
  <c r="AB16" i="51"/>
  <c r="W16" i="51"/>
  <c r="Q16" i="51"/>
  <c r="G16" i="51"/>
  <c r="D16" i="51"/>
  <c r="AO15" i="51"/>
  <c r="AL15" i="51"/>
  <c r="AH15" i="51"/>
  <c r="AB15" i="51"/>
  <c r="W15" i="51"/>
  <c r="Q15" i="51"/>
  <c r="G15" i="51"/>
  <c r="D15" i="51"/>
  <c r="AO14" i="51"/>
  <c r="AL14" i="51"/>
  <c r="AH14" i="51"/>
  <c r="AB14" i="51"/>
  <c r="W14" i="51"/>
  <c r="Q14" i="51"/>
  <c r="G14" i="51"/>
  <c r="D14" i="51"/>
  <c r="AO13" i="51"/>
  <c r="AL13" i="51"/>
  <c r="AH13" i="51"/>
  <c r="AB13" i="51"/>
  <c r="W13" i="51"/>
  <c r="Q13" i="51"/>
  <c r="G13" i="51"/>
  <c r="D13" i="51"/>
  <c r="AO12" i="51"/>
  <c r="AO24" i="51" s="1"/>
  <c r="AL12" i="51"/>
  <c r="AL24" i="51" s="1"/>
  <c r="AH12" i="51"/>
  <c r="AB12" i="51"/>
  <c r="AB24" i="51" s="1"/>
  <c r="AB53" i="73" s="1"/>
  <c r="W12" i="51"/>
  <c r="W24" i="51"/>
  <c r="Q12" i="51"/>
  <c r="G12" i="51"/>
  <c r="D12" i="51"/>
  <c r="C19" i="51"/>
  <c r="G17" i="51"/>
  <c r="AK24" i="52"/>
  <c r="AK52" i="73" s="1"/>
  <c r="AJ24" i="52"/>
  <c r="AI24" i="52"/>
  <c r="AH23" i="52"/>
  <c r="C23" i="52" s="1"/>
  <c r="D23" i="52"/>
  <c r="AH22" i="52"/>
  <c r="C22" i="52" s="1"/>
  <c r="D22" i="52"/>
  <c r="AH21" i="52"/>
  <c r="C21" i="52"/>
  <c r="D21" i="52"/>
  <c r="AH20" i="52"/>
  <c r="C20" i="52" s="1"/>
  <c r="D20" i="52"/>
  <c r="D19" i="52"/>
  <c r="G19" i="52"/>
  <c r="G18" i="52"/>
  <c r="D18" i="52"/>
  <c r="AQ24" i="52"/>
  <c r="AQ52" i="73" s="1"/>
  <c r="AP24" i="52"/>
  <c r="AN24" i="52"/>
  <c r="AM24" i="52"/>
  <c r="AG24" i="52"/>
  <c r="AG52" i="73" s="1"/>
  <c r="AF24" i="52"/>
  <c r="AE24" i="52"/>
  <c r="AD24" i="52"/>
  <c r="AC24" i="52"/>
  <c r="AC52" i="73" s="1"/>
  <c r="AA24" i="52"/>
  <c r="Z24" i="52"/>
  <c r="Y24" i="52"/>
  <c r="X24" i="52"/>
  <c r="V24" i="52"/>
  <c r="U24" i="52"/>
  <c r="T24" i="52"/>
  <c r="S24" i="52"/>
  <c r="S52" i="73" s="1"/>
  <c r="R24" i="52"/>
  <c r="P24" i="52"/>
  <c r="O24" i="52"/>
  <c r="N24" i="52"/>
  <c r="M24" i="52"/>
  <c r="L24" i="52"/>
  <c r="K24" i="52"/>
  <c r="J24" i="52"/>
  <c r="J52" i="73" s="1"/>
  <c r="I24" i="52"/>
  <c r="H24" i="52"/>
  <c r="D17" i="52"/>
  <c r="C17" i="52"/>
  <c r="AO16" i="52"/>
  <c r="AL16" i="52"/>
  <c r="AH16" i="52"/>
  <c r="AB16" i="52"/>
  <c r="W16" i="52"/>
  <c r="Q16" i="52"/>
  <c r="G16" i="52"/>
  <c r="D16" i="52"/>
  <c r="AO15" i="52"/>
  <c r="AL15" i="52"/>
  <c r="AH15" i="52"/>
  <c r="AB15" i="52"/>
  <c r="W15" i="52"/>
  <c r="Q15" i="52"/>
  <c r="G15" i="52"/>
  <c r="D15" i="52"/>
  <c r="AO14" i="52"/>
  <c r="AL14" i="52"/>
  <c r="AH14" i="52"/>
  <c r="AB14" i="52"/>
  <c r="W14" i="52"/>
  <c r="Q14" i="52"/>
  <c r="C14" i="52" s="1"/>
  <c r="G14" i="52"/>
  <c r="D14" i="52"/>
  <c r="AO13" i="52"/>
  <c r="AL13" i="52"/>
  <c r="AH13" i="52"/>
  <c r="AB13" i="52"/>
  <c r="W13" i="52"/>
  <c r="Q13" i="52"/>
  <c r="Q24" i="52" s="1"/>
  <c r="G13" i="52"/>
  <c r="D13" i="52"/>
  <c r="AO12" i="52"/>
  <c r="AL12" i="52"/>
  <c r="AL24" i="52" s="1"/>
  <c r="AH12" i="52"/>
  <c r="G12" i="52"/>
  <c r="D12" i="52"/>
  <c r="C19" i="52"/>
  <c r="F24" i="52"/>
  <c r="F52" i="73" s="1"/>
  <c r="C18" i="52"/>
  <c r="AK24" i="53"/>
  <c r="AJ24" i="53"/>
  <c r="AI24" i="53"/>
  <c r="AH23" i="53"/>
  <c r="C23" i="53" s="1"/>
  <c r="D23" i="53"/>
  <c r="AH22" i="53"/>
  <c r="C22" i="53" s="1"/>
  <c r="D22" i="53"/>
  <c r="AH21" i="53"/>
  <c r="C21" i="53" s="1"/>
  <c r="D21" i="53"/>
  <c r="AH20" i="53"/>
  <c r="C20" i="53" s="1"/>
  <c r="D20" i="53"/>
  <c r="D19" i="53"/>
  <c r="C19" i="53"/>
  <c r="D18" i="53"/>
  <c r="G18" i="53"/>
  <c r="AQ24" i="53"/>
  <c r="AP24" i="53"/>
  <c r="AP51" i="73" s="1"/>
  <c r="AO24" i="53"/>
  <c r="AN24" i="53"/>
  <c r="AM24" i="53"/>
  <c r="AL24" i="53"/>
  <c r="AL51" i="73" s="1"/>
  <c r="AG24" i="53"/>
  <c r="AF24" i="53"/>
  <c r="AE24" i="53"/>
  <c r="AD24" i="53"/>
  <c r="AC24" i="53"/>
  <c r="AA24" i="53"/>
  <c r="Z24" i="53"/>
  <c r="Y24" i="53"/>
  <c r="Y51" i="73" s="1"/>
  <c r="X24" i="53"/>
  <c r="V24" i="53"/>
  <c r="U24" i="53"/>
  <c r="T24" i="53"/>
  <c r="S24" i="53"/>
  <c r="R24" i="53"/>
  <c r="P24" i="53"/>
  <c r="O24" i="53"/>
  <c r="N24" i="53"/>
  <c r="M24" i="53"/>
  <c r="L24" i="53"/>
  <c r="K24" i="53"/>
  <c r="K51" i="73" s="1"/>
  <c r="J24" i="53"/>
  <c r="I24" i="53"/>
  <c r="H24" i="53"/>
  <c r="F24" i="53"/>
  <c r="F51" i="73" s="1"/>
  <c r="E24" i="53"/>
  <c r="AB16" i="53"/>
  <c r="W16" i="53"/>
  <c r="Q16" i="53"/>
  <c r="G16" i="53"/>
  <c r="D16" i="53"/>
  <c r="AB15" i="53"/>
  <c r="W15" i="53"/>
  <c r="Q15" i="53"/>
  <c r="G15" i="53"/>
  <c r="D15" i="53"/>
  <c r="AB14" i="53"/>
  <c r="W14" i="53"/>
  <c r="Q14" i="53"/>
  <c r="G14" i="53"/>
  <c r="D14" i="53"/>
  <c r="AB13" i="53"/>
  <c r="W13" i="53"/>
  <c r="Q13" i="53"/>
  <c r="G13" i="53"/>
  <c r="D13" i="53"/>
  <c r="AB12" i="53"/>
  <c r="W12" i="53"/>
  <c r="Q12" i="53"/>
  <c r="Q24" i="53" s="1"/>
  <c r="Q51" i="73" s="1"/>
  <c r="G12" i="53"/>
  <c r="D12" i="53"/>
  <c r="C17" i="53"/>
  <c r="G17" i="53"/>
  <c r="C18" i="53"/>
  <c r="AK24" i="54"/>
  <c r="AJ24" i="54"/>
  <c r="AJ50" i="73" s="1"/>
  <c r="AI24" i="54"/>
  <c r="AH23" i="54"/>
  <c r="C23" i="54"/>
  <c r="D23" i="54"/>
  <c r="AH22" i="54"/>
  <c r="D22" i="54"/>
  <c r="C22" i="54"/>
  <c r="D21" i="54"/>
  <c r="C21" i="54"/>
  <c r="D20" i="54"/>
  <c r="C20" i="54"/>
  <c r="G19" i="54"/>
  <c r="D19" i="54"/>
  <c r="G18" i="54"/>
  <c r="AQ24" i="54"/>
  <c r="AP24" i="54"/>
  <c r="AP50" i="73" s="1"/>
  <c r="AN24" i="54"/>
  <c r="AM24" i="54"/>
  <c r="AG24" i="54"/>
  <c r="AF24" i="54"/>
  <c r="AE24" i="54"/>
  <c r="AD24" i="54"/>
  <c r="AC24" i="54"/>
  <c r="AA24" i="54"/>
  <c r="AA50" i="73" s="1"/>
  <c r="Z24" i="54"/>
  <c r="Y24" i="54"/>
  <c r="X24" i="54"/>
  <c r="V24" i="54"/>
  <c r="V50" i="73" s="1"/>
  <c r="U24" i="54"/>
  <c r="T24" i="54"/>
  <c r="S24" i="54"/>
  <c r="R24" i="54"/>
  <c r="P24" i="54"/>
  <c r="O24" i="54"/>
  <c r="N24" i="54"/>
  <c r="M24" i="54"/>
  <c r="L24" i="54"/>
  <c r="K24" i="54"/>
  <c r="J24" i="54"/>
  <c r="I24" i="54"/>
  <c r="I50" i="73" s="1"/>
  <c r="H24" i="54"/>
  <c r="F24" i="54"/>
  <c r="E24" i="54"/>
  <c r="D17" i="54"/>
  <c r="AO16" i="54"/>
  <c r="AL16" i="54"/>
  <c r="AH16" i="54"/>
  <c r="AB16" i="54"/>
  <c r="W16" i="54"/>
  <c r="Q16" i="54"/>
  <c r="G16" i="54"/>
  <c r="D16" i="54"/>
  <c r="AO15" i="54"/>
  <c r="AL15" i="54"/>
  <c r="AH15" i="54"/>
  <c r="AB15" i="54"/>
  <c r="W15" i="54"/>
  <c r="Q15" i="54"/>
  <c r="G15" i="54"/>
  <c r="D15" i="54"/>
  <c r="AO14" i="54"/>
  <c r="AL14" i="54"/>
  <c r="AH14" i="54"/>
  <c r="AB14" i="54"/>
  <c r="W14" i="54"/>
  <c r="Q14" i="54"/>
  <c r="G14" i="54"/>
  <c r="D14" i="54"/>
  <c r="AO13" i="54"/>
  <c r="AL13" i="54"/>
  <c r="AH13" i="54"/>
  <c r="AB13" i="54"/>
  <c r="W13" i="54"/>
  <c r="Q13" i="54"/>
  <c r="G13" i="54"/>
  <c r="D13" i="54"/>
  <c r="AO12" i="54"/>
  <c r="AO24" i="54" s="1"/>
  <c r="AL12" i="54"/>
  <c r="AH12" i="54"/>
  <c r="AH24" i="54" s="1"/>
  <c r="AB12" i="54"/>
  <c r="AB24" i="54" s="1"/>
  <c r="AB50" i="73" s="1"/>
  <c r="W12" i="54"/>
  <c r="W24" i="54" s="1"/>
  <c r="Q12" i="54"/>
  <c r="G12" i="54"/>
  <c r="D12" i="54"/>
  <c r="D24" i="54" s="1"/>
  <c r="C17" i="54"/>
  <c r="D18" i="54"/>
  <c r="C19" i="54"/>
  <c r="AK24" i="55"/>
  <c r="AK48" i="73" s="1"/>
  <c r="AJ24" i="55"/>
  <c r="AI24" i="55"/>
  <c r="AH23" i="55"/>
  <c r="C23" i="55" s="1"/>
  <c r="D23" i="55"/>
  <c r="AH22" i="55"/>
  <c r="C22" i="55" s="1"/>
  <c r="D22" i="55"/>
  <c r="D21" i="55"/>
  <c r="C21" i="55"/>
  <c r="D20" i="55"/>
  <c r="C20" i="55"/>
  <c r="G19" i="55"/>
  <c r="D19" i="55"/>
  <c r="C19" i="55"/>
  <c r="G18" i="55"/>
  <c r="D18" i="55"/>
  <c r="C18" i="55"/>
  <c r="AQ24" i="55"/>
  <c r="AP24" i="55"/>
  <c r="AN24" i="55"/>
  <c r="AM24" i="55"/>
  <c r="AG24" i="55"/>
  <c r="AF24" i="55"/>
  <c r="AE24" i="55"/>
  <c r="AD24" i="55"/>
  <c r="AC24" i="55"/>
  <c r="AA24" i="55"/>
  <c r="Z24" i="55"/>
  <c r="Y24" i="55"/>
  <c r="X24" i="55"/>
  <c r="V24" i="55"/>
  <c r="U24" i="55"/>
  <c r="T24" i="55"/>
  <c r="S24" i="55"/>
  <c r="R24" i="55"/>
  <c r="P24" i="55"/>
  <c r="O24" i="55"/>
  <c r="N24" i="55"/>
  <c r="M24" i="55"/>
  <c r="L24" i="55"/>
  <c r="K24" i="55"/>
  <c r="J24" i="55"/>
  <c r="I24" i="55"/>
  <c r="H24" i="55"/>
  <c r="D17" i="55"/>
  <c r="F24" i="55"/>
  <c r="E24" i="55"/>
  <c r="AO16" i="55"/>
  <c r="AL16" i="55"/>
  <c r="AH16" i="55"/>
  <c r="AB16" i="55"/>
  <c r="W16" i="55"/>
  <c r="Q16" i="55"/>
  <c r="G16" i="55"/>
  <c r="D16" i="55"/>
  <c r="AO15" i="55"/>
  <c r="AL15" i="55"/>
  <c r="AH15" i="55"/>
  <c r="AB15" i="55"/>
  <c r="W15" i="55"/>
  <c r="Q15" i="55"/>
  <c r="G15" i="55"/>
  <c r="D15" i="55"/>
  <c r="AO14" i="55"/>
  <c r="AL14" i="55"/>
  <c r="AL24" i="55" s="1"/>
  <c r="AH14" i="55"/>
  <c r="AB14" i="55"/>
  <c r="W14" i="55"/>
  <c r="Q14" i="55"/>
  <c r="G14" i="55"/>
  <c r="D14" i="55"/>
  <c r="AH13" i="55"/>
  <c r="Q13" i="55"/>
  <c r="G13" i="55"/>
  <c r="D13" i="55"/>
  <c r="AH12" i="55"/>
  <c r="G12" i="55"/>
  <c r="G24" i="55" s="1"/>
  <c r="D12" i="55"/>
  <c r="C17" i="55"/>
  <c r="G17" i="55"/>
  <c r="AK24" i="56"/>
  <c r="AJ24" i="56"/>
  <c r="AJ47" i="73" s="1"/>
  <c r="AI24" i="56"/>
  <c r="AH23" i="56"/>
  <c r="C23" i="56" s="1"/>
  <c r="D23" i="56"/>
  <c r="AH22" i="56"/>
  <c r="C22" i="56" s="1"/>
  <c r="D22" i="56"/>
  <c r="D21" i="56"/>
  <c r="C21" i="56"/>
  <c r="D20" i="56"/>
  <c r="C20" i="56"/>
  <c r="D19" i="56"/>
  <c r="G19" i="56"/>
  <c r="C19" i="56"/>
  <c r="D18" i="56"/>
  <c r="C18" i="56"/>
  <c r="AQ24" i="56"/>
  <c r="AQ47" i="73" s="1"/>
  <c r="AP24" i="56"/>
  <c r="AN24" i="56"/>
  <c r="AM24" i="56"/>
  <c r="AG24" i="56"/>
  <c r="AG47" i="73" s="1"/>
  <c r="AF24" i="56"/>
  <c r="AE24" i="56"/>
  <c r="AD24" i="56"/>
  <c r="AC24" i="56"/>
  <c r="AC47" i="73" s="1"/>
  <c r="AA24" i="56"/>
  <c r="Z24" i="56"/>
  <c r="Y24" i="56"/>
  <c r="X24" i="56"/>
  <c r="V24" i="56"/>
  <c r="U24" i="56"/>
  <c r="T24" i="56"/>
  <c r="S24" i="56"/>
  <c r="S47" i="73" s="1"/>
  <c r="R24" i="56"/>
  <c r="P24" i="56"/>
  <c r="O24" i="56"/>
  <c r="N24" i="56"/>
  <c r="N47" i="73" s="1"/>
  <c r="M24" i="56"/>
  <c r="L24" i="56"/>
  <c r="K24" i="56"/>
  <c r="J24" i="56"/>
  <c r="I24" i="56"/>
  <c r="H24" i="56"/>
  <c r="F24" i="56"/>
  <c r="E24" i="56"/>
  <c r="AO16" i="56"/>
  <c r="AH16" i="56"/>
  <c r="AB16" i="56"/>
  <c r="W16" i="56"/>
  <c r="Q16" i="56"/>
  <c r="G16" i="56"/>
  <c r="D16" i="56"/>
  <c r="AO15" i="56"/>
  <c r="AL15" i="56"/>
  <c r="AH15" i="56"/>
  <c r="AB15" i="56"/>
  <c r="W15" i="56"/>
  <c r="Q15" i="56"/>
  <c r="G15" i="56"/>
  <c r="D15" i="56"/>
  <c r="AO14" i="56"/>
  <c r="AL14" i="56"/>
  <c r="AH14" i="56"/>
  <c r="AB14" i="56"/>
  <c r="W14" i="56"/>
  <c r="Q14" i="56"/>
  <c r="G14" i="56"/>
  <c r="D14" i="56"/>
  <c r="AO13" i="56"/>
  <c r="AL13" i="56"/>
  <c r="AH13" i="56"/>
  <c r="AB13" i="56"/>
  <c r="W13" i="56"/>
  <c r="Q13" i="56"/>
  <c r="G13" i="56"/>
  <c r="D13" i="56"/>
  <c r="AO12" i="56"/>
  <c r="AO24" i="56" s="1"/>
  <c r="AO47" i="73" s="1"/>
  <c r="AH12" i="56"/>
  <c r="AB12" i="56"/>
  <c r="AB24" i="56" s="1"/>
  <c r="AB47" i="73" s="1"/>
  <c r="W12" i="56"/>
  <c r="Q12" i="56"/>
  <c r="Q24" i="56" s="1"/>
  <c r="G12" i="56"/>
  <c r="D12" i="56"/>
  <c r="C17" i="56"/>
  <c r="G17" i="56"/>
  <c r="D17" i="56"/>
  <c r="AK24" i="45"/>
  <c r="AJ24" i="45"/>
  <c r="AI24" i="45"/>
  <c r="AH23" i="45"/>
  <c r="C23" i="45" s="1"/>
  <c r="D23" i="45"/>
  <c r="AH22" i="45"/>
  <c r="C22" i="45" s="1"/>
  <c r="D22" i="45"/>
  <c r="AH21" i="45"/>
  <c r="C21" i="45" s="1"/>
  <c r="D21" i="45"/>
  <c r="AH20" i="45"/>
  <c r="C20" i="45" s="1"/>
  <c r="D20" i="45"/>
  <c r="D19" i="45"/>
  <c r="G19" i="45"/>
  <c r="D18" i="45"/>
  <c r="AQ24" i="45"/>
  <c r="AP24" i="45"/>
  <c r="AN24" i="45"/>
  <c r="AM24" i="45"/>
  <c r="AG24" i="45"/>
  <c r="AF24" i="45"/>
  <c r="AE24" i="45"/>
  <c r="AD24" i="45"/>
  <c r="AC24" i="45"/>
  <c r="AA24" i="45"/>
  <c r="Z24" i="45"/>
  <c r="Y24" i="45"/>
  <c r="X24" i="45"/>
  <c r="V24" i="45"/>
  <c r="U24" i="45"/>
  <c r="T24" i="45"/>
  <c r="S24" i="45"/>
  <c r="R24" i="45"/>
  <c r="R46" i="73" s="1"/>
  <c r="P24" i="45"/>
  <c r="O24" i="45"/>
  <c r="N24" i="45"/>
  <c r="M24" i="45"/>
  <c r="M46" i="73" s="1"/>
  <c r="L24" i="45"/>
  <c r="K24" i="45"/>
  <c r="J24" i="45"/>
  <c r="I24" i="45"/>
  <c r="I46" i="73" s="1"/>
  <c r="H24" i="45"/>
  <c r="F24" i="45"/>
  <c r="E24" i="45"/>
  <c r="AO16" i="45"/>
  <c r="AL16" i="45"/>
  <c r="AH16" i="45"/>
  <c r="AB16" i="45"/>
  <c r="W16" i="45"/>
  <c r="Q16" i="45"/>
  <c r="G16" i="45"/>
  <c r="D16" i="45"/>
  <c r="AO15" i="45"/>
  <c r="AL15" i="45"/>
  <c r="AH15" i="45"/>
  <c r="AB15" i="45"/>
  <c r="W15" i="45"/>
  <c r="Q15" i="45"/>
  <c r="G15" i="45"/>
  <c r="D15" i="45"/>
  <c r="AO14" i="45"/>
  <c r="AL14" i="45"/>
  <c r="AH14" i="45"/>
  <c r="AB14" i="45"/>
  <c r="W14" i="45"/>
  <c r="Q14" i="45"/>
  <c r="G14" i="45"/>
  <c r="D14" i="45"/>
  <c r="AO13" i="45"/>
  <c r="AL13" i="45"/>
  <c r="AH13" i="45"/>
  <c r="AB13" i="45"/>
  <c r="W13" i="45"/>
  <c r="Q13" i="45"/>
  <c r="G13" i="45"/>
  <c r="D13" i="45"/>
  <c r="AO12" i="45"/>
  <c r="AO24" i="45" s="1"/>
  <c r="AO46" i="73" s="1"/>
  <c r="AL12" i="45"/>
  <c r="AL24" i="45" s="1"/>
  <c r="AH12" i="45"/>
  <c r="AB12" i="45"/>
  <c r="AB24" i="45" s="1"/>
  <c r="W12" i="45"/>
  <c r="W24" i="45" s="1"/>
  <c r="W46" i="73" s="1"/>
  <c r="Q12" i="45"/>
  <c r="G12" i="45"/>
  <c r="D12" i="45"/>
  <c r="D17" i="45"/>
  <c r="C18" i="45"/>
  <c r="C19" i="45"/>
  <c r="G18" i="45"/>
  <c r="AK24" i="46"/>
  <c r="AJ24" i="46"/>
  <c r="AI24" i="46"/>
  <c r="AH23" i="46"/>
  <c r="C23" i="46" s="1"/>
  <c r="D23" i="46"/>
  <c r="AH22" i="46"/>
  <c r="C22" i="46" s="1"/>
  <c r="D22" i="46"/>
  <c r="AH21" i="46"/>
  <c r="C21" i="46" s="1"/>
  <c r="D21" i="46"/>
  <c r="D20" i="46"/>
  <c r="C20" i="46"/>
  <c r="D19" i="46"/>
  <c r="G19" i="46"/>
  <c r="D18" i="46"/>
  <c r="G18" i="46"/>
  <c r="AQ24" i="46"/>
  <c r="AP24" i="46"/>
  <c r="AN24" i="46"/>
  <c r="AM24" i="46"/>
  <c r="AM45" i="73" s="1"/>
  <c r="D45" i="73" s="1"/>
  <c r="AG24" i="46"/>
  <c r="AF24" i="46"/>
  <c r="AE24" i="46"/>
  <c r="AD24" i="46"/>
  <c r="AC24" i="46"/>
  <c r="AA24" i="46"/>
  <c r="Z24" i="46"/>
  <c r="Y24" i="46"/>
  <c r="X24" i="46"/>
  <c r="V24" i="46"/>
  <c r="U24" i="46"/>
  <c r="T24" i="46"/>
  <c r="S24" i="46"/>
  <c r="R24" i="46"/>
  <c r="P24" i="46"/>
  <c r="O24" i="46"/>
  <c r="N24" i="46"/>
  <c r="M24" i="46"/>
  <c r="L24" i="46"/>
  <c r="K24" i="46"/>
  <c r="J24" i="46"/>
  <c r="I24" i="46"/>
  <c r="H24" i="46"/>
  <c r="F24" i="46"/>
  <c r="G17" i="46"/>
  <c r="E24" i="46"/>
  <c r="C17" i="46"/>
  <c r="AO16" i="46"/>
  <c r="AL16" i="46"/>
  <c r="AH16" i="46"/>
  <c r="AB16" i="46"/>
  <c r="W16" i="46"/>
  <c r="Q16" i="46"/>
  <c r="G16" i="46"/>
  <c r="D16" i="46"/>
  <c r="AO15" i="46"/>
  <c r="AL15" i="46"/>
  <c r="AH15" i="46"/>
  <c r="AB15" i="46"/>
  <c r="W15" i="46"/>
  <c r="Q15" i="46"/>
  <c r="G15" i="46"/>
  <c r="D15" i="46"/>
  <c r="AO14" i="46"/>
  <c r="AL14" i="46"/>
  <c r="AH14" i="46"/>
  <c r="AB14" i="46"/>
  <c r="W14" i="46"/>
  <c r="Q14" i="46"/>
  <c r="G14" i="46"/>
  <c r="D14" i="46"/>
  <c r="AO13" i="46"/>
  <c r="AL13" i="46"/>
  <c r="AH13" i="46"/>
  <c r="AB13" i="46"/>
  <c r="AB24" i="46"/>
  <c r="AB45" i="73" s="1"/>
  <c r="W13" i="46"/>
  <c r="Q13" i="46"/>
  <c r="Q24" i="46" s="1"/>
  <c r="Q45" i="73" s="1"/>
  <c r="G13" i="46"/>
  <c r="D13" i="46"/>
  <c r="AO12" i="46"/>
  <c r="C12" i="46" s="1"/>
  <c r="G12" i="46"/>
  <c r="D12" i="46"/>
  <c r="D17" i="46"/>
  <c r="C18" i="46"/>
  <c r="C19" i="46"/>
  <c r="AK24" i="47"/>
  <c r="AK44" i="73" s="1"/>
  <c r="AJ24" i="47"/>
  <c r="AI24" i="47"/>
  <c r="AH23" i="47"/>
  <c r="C23" i="47" s="1"/>
  <c r="D23" i="47"/>
  <c r="AH22" i="47"/>
  <c r="D22" i="47"/>
  <c r="C22" i="47"/>
  <c r="AH21" i="47"/>
  <c r="C21" i="47" s="1"/>
  <c r="D21" i="47"/>
  <c r="D20" i="47"/>
  <c r="C20" i="47"/>
  <c r="D19" i="47"/>
  <c r="C19" i="47"/>
  <c r="D18" i="47"/>
  <c r="C18" i="47"/>
  <c r="AQ24" i="47"/>
  <c r="AQ44" i="73" s="1"/>
  <c r="AP24" i="47"/>
  <c r="AN24" i="47"/>
  <c r="AM24" i="47"/>
  <c r="AG24" i="47"/>
  <c r="AG44" i="73" s="1"/>
  <c r="AF24" i="47"/>
  <c r="AE24" i="47"/>
  <c r="AD24" i="47"/>
  <c r="AC24" i="47"/>
  <c r="AA24" i="47"/>
  <c r="Z24" i="47"/>
  <c r="Y24" i="47"/>
  <c r="X24" i="47"/>
  <c r="X44" i="73" s="1"/>
  <c r="V24" i="47"/>
  <c r="U24" i="47"/>
  <c r="T24" i="47"/>
  <c r="S24" i="47"/>
  <c r="R24" i="47"/>
  <c r="P24" i="47"/>
  <c r="O24" i="47"/>
  <c r="N24" i="47"/>
  <c r="M24" i="47"/>
  <c r="L24" i="47"/>
  <c r="K24" i="47"/>
  <c r="J24" i="47"/>
  <c r="I24" i="47"/>
  <c r="H24" i="47"/>
  <c r="F24" i="47"/>
  <c r="C17" i="47"/>
  <c r="AO16" i="47"/>
  <c r="AL16" i="47"/>
  <c r="AH16" i="47"/>
  <c r="AB16" i="47"/>
  <c r="W16" i="47"/>
  <c r="Q16" i="47"/>
  <c r="C16" i="47" s="1"/>
  <c r="G16" i="47"/>
  <c r="D16" i="47"/>
  <c r="AO15" i="47"/>
  <c r="AL15" i="47"/>
  <c r="AH15" i="47"/>
  <c r="AB15" i="47"/>
  <c r="W15" i="47"/>
  <c r="Q15" i="47"/>
  <c r="G15" i="47"/>
  <c r="D15" i="47"/>
  <c r="AO14" i="47"/>
  <c r="AL14" i="47"/>
  <c r="AH14" i="47"/>
  <c r="AB14" i="47"/>
  <c r="W14" i="47"/>
  <c r="Q14" i="47"/>
  <c r="G14" i="47"/>
  <c r="D14" i="47"/>
  <c r="AO13" i="47"/>
  <c r="AL13" i="47"/>
  <c r="AH13" i="47"/>
  <c r="AB13" i="47"/>
  <c r="W13" i="47"/>
  <c r="Q13" i="47"/>
  <c r="C13" i="47" s="1"/>
  <c r="G13" i="47"/>
  <c r="D13" i="47"/>
  <c r="AL12" i="47"/>
  <c r="AL24" i="47" s="1"/>
  <c r="AB12" i="47"/>
  <c r="Q12" i="47"/>
  <c r="G12" i="47"/>
  <c r="D12" i="47"/>
  <c r="D17" i="47"/>
  <c r="G19" i="47"/>
  <c r="W24" i="47"/>
  <c r="AK24" i="37"/>
  <c r="AK43" i="73" s="1"/>
  <c r="AJ24" i="37"/>
  <c r="AI24" i="37"/>
  <c r="AH23" i="37"/>
  <c r="C23" i="37" s="1"/>
  <c r="D23" i="37"/>
  <c r="AH22" i="37"/>
  <c r="C22" i="37" s="1"/>
  <c r="D22" i="37"/>
  <c r="AH21" i="37"/>
  <c r="C21" i="37" s="1"/>
  <c r="D21" i="37"/>
  <c r="AH20" i="37"/>
  <c r="C20" i="37" s="1"/>
  <c r="D20" i="37"/>
  <c r="G19" i="37"/>
  <c r="C19" i="37"/>
  <c r="D19" i="37"/>
  <c r="AQ24" i="37"/>
  <c r="AP24" i="37"/>
  <c r="AN24" i="37"/>
  <c r="AM24" i="37"/>
  <c r="AG24" i="37"/>
  <c r="AF24" i="37"/>
  <c r="AE24" i="37"/>
  <c r="AD24" i="37"/>
  <c r="AC24" i="37"/>
  <c r="AA24" i="37"/>
  <c r="Z24" i="37"/>
  <c r="Y24" i="37"/>
  <c r="X24" i="37"/>
  <c r="V24" i="37"/>
  <c r="U24" i="37"/>
  <c r="T24" i="37"/>
  <c r="S24" i="37"/>
  <c r="R24" i="37"/>
  <c r="P24" i="37"/>
  <c r="P43" i="73" s="1"/>
  <c r="O24" i="37"/>
  <c r="N24" i="37"/>
  <c r="M24" i="37"/>
  <c r="L24" i="37"/>
  <c r="L43" i="73" s="1"/>
  <c r="K24" i="37"/>
  <c r="J24" i="37"/>
  <c r="I24" i="37"/>
  <c r="H24" i="37"/>
  <c r="H43" i="73" s="1"/>
  <c r="F24" i="37"/>
  <c r="E24" i="37"/>
  <c r="G17" i="37"/>
  <c r="AO16" i="37"/>
  <c r="AL16" i="37"/>
  <c r="AH16" i="37"/>
  <c r="AB16" i="37"/>
  <c r="W16" i="37"/>
  <c r="Q16" i="37"/>
  <c r="G16" i="37"/>
  <c r="D16" i="37"/>
  <c r="AO15" i="37"/>
  <c r="AL15" i="37"/>
  <c r="AH15" i="37"/>
  <c r="AB15" i="37"/>
  <c r="W15" i="37"/>
  <c r="Q15" i="37"/>
  <c r="G15" i="37"/>
  <c r="D15" i="37"/>
  <c r="AO14" i="37"/>
  <c r="AL14" i="37"/>
  <c r="AH14" i="37"/>
  <c r="AB14" i="37"/>
  <c r="Q14" i="37"/>
  <c r="G14" i="37"/>
  <c r="D14" i="37"/>
  <c r="AO13" i="37"/>
  <c r="AL13" i="37"/>
  <c r="AH13" i="37"/>
  <c r="AB13" i="37"/>
  <c r="W13" i="37"/>
  <c r="Q13" i="37"/>
  <c r="C13" i="37" s="1"/>
  <c r="G13" i="37"/>
  <c r="D13" i="37"/>
  <c r="AO12" i="37"/>
  <c r="AL12" i="37"/>
  <c r="AL24" i="37" s="1"/>
  <c r="AH12" i="37"/>
  <c r="AH24" i="37" s="1"/>
  <c r="AB12" i="37"/>
  <c r="W12" i="37"/>
  <c r="Q12" i="37"/>
  <c r="Q24" i="37" s="1"/>
  <c r="Q43" i="73" s="1"/>
  <c r="G12" i="37"/>
  <c r="D12" i="37"/>
  <c r="D17" i="37"/>
  <c r="G18" i="37"/>
  <c r="G24" i="37"/>
  <c r="D18" i="37"/>
  <c r="C17" i="37"/>
  <c r="C18" i="37"/>
  <c r="AK24" i="38"/>
  <c r="AJ24" i="38"/>
  <c r="AI24" i="38"/>
  <c r="AH23" i="38"/>
  <c r="D23" i="38"/>
  <c r="C23" i="38"/>
  <c r="AH22" i="38"/>
  <c r="C22" i="38" s="1"/>
  <c r="D22" i="38"/>
  <c r="AH21" i="38"/>
  <c r="C21" i="38" s="1"/>
  <c r="D21" i="38"/>
  <c r="AH20" i="38"/>
  <c r="C20" i="38" s="1"/>
  <c r="D20" i="38"/>
  <c r="D19" i="38"/>
  <c r="G19" i="38"/>
  <c r="D18" i="38"/>
  <c r="G18" i="38"/>
  <c r="AQ24" i="38"/>
  <c r="AQ42" i="73" s="1"/>
  <c r="AP24" i="38"/>
  <c r="AN24" i="38"/>
  <c r="AM24" i="38"/>
  <c r="AG24" i="38"/>
  <c r="AG42" i="73" s="1"/>
  <c r="AF24" i="38"/>
  <c r="AE24" i="38"/>
  <c r="AD24" i="38"/>
  <c r="AC24" i="38"/>
  <c r="AA24" i="38"/>
  <c r="Z24" i="38"/>
  <c r="Y24" i="38"/>
  <c r="X24" i="38"/>
  <c r="X42" i="73" s="1"/>
  <c r="V24" i="38"/>
  <c r="U24" i="38"/>
  <c r="T24" i="38"/>
  <c r="S24" i="38"/>
  <c r="R24" i="38"/>
  <c r="P24" i="38"/>
  <c r="O24" i="38"/>
  <c r="N24" i="38"/>
  <c r="N42" i="73" s="1"/>
  <c r="M24" i="38"/>
  <c r="L24" i="38"/>
  <c r="K24" i="38"/>
  <c r="J24" i="38"/>
  <c r="I24" i="38"/>
  <c r="H24" i="38"/>
  <c r="D17" i="38"/>
  <c r="E24" i="38"/>
  <c r="C17" i="38"/>
  <c r="AO16" i="38"/>
  <c r="AL16" i="38"/>
  <c r="AH16" i="38"/>
  <c r="AB16" i="38"/>
  <c r="W16" i="38"/>
  <c r="Q16" i="38"/>
  <c r="G16" i="38"/>
  <c r="D16" i="38"/>
  <c r="AO15" i="38"/>
  <c r="AL15" i="38"/>
  <c r="AH15" i="38"/>
  <c r="AB15" i="38"/>
  <c r="W15" i="38"/>
  <c r="Q15" i="38"/>
  <c r="G15" i="38"/>
  <c r="D15" i="38"/>
  <c r="AO14" i="38"/>
  <c r="AL14" i="38"/>
  <c r="AH14" i="38"/>
  <c r="AB14" i="38"/>
  <c r="W14" i="38"/>
  <c r="Q14" i="38"/>
  <c r="G14" i="38"/>
  <c r="D14" i="38"/>
  <c r="AO13" i="38"/>
  <c r="AL13" i="38"/>
  <c r="AH13" i="38"/>
  <c r="AB13" i="38"/>
  <c r="W13" i="38"/>
  <c r="Q13" i="38"/>
  <c r="G13" i="38"/>
  <c r="D13" i="38"/>
  <c r="AO12" i="38"/>
  <c r="AO24" i="38" s="1"/>
  <c r="AL12" i="38"/>
  <c r="AL24" i="38"/>
  <c r="AH12" i="38"/>
  <c r="AB12" i="38"/>
  <c r="W12" i="38"/>
  <c r="Q12" i="38"/>
  <c r="Q24" i="38" s="1"/>
  <c r="Q42" i="73" s="1"/>
  <c r="G12" i="38"/>
  <c r="D12" i="38"/>
  <c r="C19" i="38"/>
  <c r="G17" i="38"/>
  <c r="AK24" i="39"/>
  <c r="AJ24" i="39"/>
  <c r="AI24" i="39"/>
  <c r="AH23" i="39"/>
  <c r="D23" i="39"/>
  <c r="C23" i="39"/>
  <c r="AH22" i="39"/>
  <c r="C22" i="39" s="1"/>
  <c r="D22" i="39"/>
  <c r="AH21" i="39"/>
  <c r="C21" i="39" s="1"/>
  <c r="D21" i="39"/>
  <c r="AH20" i="39"/>
  <c r="D20" i="39"/>
  <c r="C20" i="39"/>
  <c r="G19" i="39"/>
  <c r="D19" i="39"/>
  <c r="D18" i="39"/>
  <c r="G18" i="39"/>
  <c r="AQ24" i="39"/>
  <c r="AP24" i="39"/>
  <c r="AG24" i="39"/>
  <c r="AF24" i="39"/>
  <c r="AE24" i="39"/>
  <c r="AD24" i="39"/>
  <c r="AC24" i="39"/>
  <c r="AA24" i="39"/>
  <c r="Z24" i="39"/>
  <c r="Y24" i="39"/>
  <c r="X24" i="39"/>
  <c r="V24" i="39"/>
  <c r="U24" i="39"/>
  <c r="T24" i="39"/>
  <c r="S24" i="39"/>
  <c r="R24" i="39"/>
  <c r="P24" i="39"/>
  <c r="O24" i="39"/>
  <c r="N24" i="39"/>
  <c r="M24" i="39"/>
  <c r="L24" i="39"/>
  <c r="K24" i="39"/>
  <c r="J24" i="39"/>
  <c r="I24" i="39"/>
  <c r="H24" i="39"/>
  <c r="F24" i="39"/>
  <c r="E24" i="39"/>
  <c r="AO16" i="39"/>
  <c r="AL16" i="39"/>
  <c r="AH16" i="39"/>
  <c r="AB16" i="39"/>
  <c r="W16" i="39"/>
  <c r="Q16" i="39"/>
  <c r="G16" i="39"/>
  <c r="D16" i="39"/>
  <c r="AO15" i="39"/>
  <c r="AL15" i="39"/>
  <c r="AH15" i="39"/>
  <c r="AB15" i="39"/>
  <c r="W15" i="39"/>
  <c r="Q15" i="39"/>
  <c r="C15" i="39" s="1"/>
  <c r="G15" i="39"/>
  <c r="D15" i="39"/>
  <c r="AO14" i="39"/>
  <c r="AL14" i="39"/>
  <c r="AH14" i="39"/>
  <c r="AB14" i="39"/>
  <c r="W14" i="39"/>
  <c r="Q14" i="39"/>
  <c r="C14" i="39" s="1"/>
  <c r="G14" i="39"/>
  <c r="D14" i="39"/>
  <c r="AO13" i="39"/>
  <c r="AL13" i="39"/>
  <c r="AH13" i="39"/>
  <c r="AB13" i="39"/>
  <c r="W13" i="39"/>
  <c r="Q13" i="39"/>
  <c r="G13" i="39"/>
  <c r="D13" i="39"/>
  <c r="AO12" i="39"/>
  <c r="AO24" i="39" s="1"/>
  <c r="AN12" i="39"/>
  <c r="AN24" i="39" s="1"/>
  <c r="AM12" i="39"/>
  <c r="AM24" i="39" s="1"/>
  <c r="AH12" i="39"/>
  <c r="AH24" i="39" s="1"/>
  <c r="AB12" i="39"/>
  <c r="W12" i="39"/>
  <c r="W24" i="39" s="1"/>
  <c r="Q12" i="39"/>
  <c r="Q24" i="39" s="1"/>
  <c r="G12" i="39"/>
  <c r="D17" i="39"/>
  <c r="C19" i="39"/>
  <c r="C18" i="39"/>
  <c r="AK24" i="42"/>
  <c r="AK38" i="73" s="1"/>
  <c r="AJ24" i="42"/>
  <c r="AI24" i="42"/>
  <c r="AH23" i="42"/>
  <c r="C23" i="42"/>
  <c r="D23" i="42"/>
  <c r="AH22" i="42"/>
  <c r="C22" i="42" s="1"/>
  <c r="D22" i="42"/>
  <c r="AH21" i="42"/>
  <c r="C21" i="42" s="1"/>
  <c r="D21" i="42"/>
  <c r="D20" i="42"/>
  <c r="C20" i="42"/>
  <c r="D19" i="42"/>
  <c r="G19" i="42"/>
  <c r="D18" i="42"/>
  <c r="G18" i="42"/>
  <c r="AQ24" i="42"/>
  <c r="AQ38" i="73" s="1"/>
  <c r="AP24" i="42"/>
  <c r="AN24" i="42"/>
  <c r="AM24" i="42"/>
  <c r="AG24" i="42"/>
  <c r="AG38" i="73" s="1"/>
  <c r="AF24" i="42"/>
  <c r="AE24" i="42"/>
  <c r="AD24" i="42"/>
  <c r="AC24" i="42"/>
  <c r="AC38" i="73" s="1"/>
  <c r="AA24" i="42"/>
  <c r="Z24" i="42"/>
  <c r="Y24" i="42"/>
  <c r="X24" i="42"/>
  <c r="X38" i="73" s="1"/>
  <c r="V24" i="42"/>
  <c r="U24" i="42"/>
  <c r="T24" i="42"/>
  <c r="T38" i="73" s="1"/>
  <c r="S24" i="42"/>
  <c r="S38" i="73" s="1"/>
  <c r="R24" i="42"/>
  <c r="P24" i="42"/>
  <c r="O24" i="42"/>
  <c r="O38" i="73" s="1"/>
  <c r="N24" i="42"/>
  <c r="N38" i="73" s="1"/>
  <c r="M24" i="42"/>
  <c r="L24" i="42"/>
  <c r="K24" i="42"/>
  <c r="J24" i="42"/>
  <c r="J38" i="73" s="1"/>
  <c r="I24" i="42"/>
  <c r="H24" i="42"/>
  <c r="F24" i="42"/>
  <c r="F38" i="73" s="1"/>
  <c r="C17" i="42"/>
  <c r="E24" i="42"/>
  <c r="AO16" i="42"/>
  <c r="AL16" i="42"/>
  <c r="AH16" i="42"/>
  <c r="AB16" i="42"/>
  <c r="W16" i="42"/>
  <c r="Q16" i="42"/>
  <c r="G16" i="42"/>
  <c r="D16" i="42"/>
  <c r="AO15" i="42"/>
  <c r="AL15" i="42"/>
  <c r="AH15" i="42"/>
  <c r="AB15" i="42"/>
  <c r="W15" i="42"/>
  <c r="Q15" i="42"/>
  <c r="G15" i="42"/>
  <c r="D15" i="42"/>
  <c r="AO14" i="42"/>
  <c r="AL14" i="42"/>
  <c r="AH14" i="42"/>
  <c r="AB14" i="42"/>
  <c r="W14" i="42"/>
  <c r="Q14" i="42"/>
  <c r="G14" i="42"/>
  <c r="D14" i="42"/>
  <c r="AO13" i="42"/>
  <c r="AL13" i="42"/>
  <c r="AH13" i="42"/>
  <c r="AB13" i="42"/>
  <c r="W13" i="42"/>
  <c r="Q13" i="42"/>
  <c r="G13" i="42"/>
  <c r="D13" i="42"/>
  <c r="AO12" i="42"/>
  <c r="AO24" i="42" s="1"/>
  <c r="AL12" i="42"/>
  <c r="AL24" i="42" s="1"/>
  <c r="AL38" i="73" s="1"/>
  <c r="AH12" i="42"/>
  <c r="AB12" i="42"/>
  <c r="AB24" i="42" s="1"/>
  <c r="W12" i="42"/>
  <c r="W24" i="42" s="1"/>
  <c r="Q12" i="42"/>
  <c r="Q24" i="42"/>
  <c r="G12" i="42"/>
  <c r="D12" i="42"/>
  <c r="AK24" i="40"/>
  <c r="AJ24" i="40"/>
  <c r="AJ41" i="73" s="1"/>
  <c r="AI24" i="40"/>
  <c r="AH23" i="40"/>
  <c r="C23" i="40" s="1"/>
  <c r="D23" i="40"/>
  <c r="AH22" i="40"/>
  <c r="C22" i="40" s="1"/>
  <c r="D22" i="40"/>
  <c r="AH21" i="40"/>
  <c r="C21" i="40" s="1"/>
  <c r="D21" i="40"/>
  <c r="D20" i="40"/>
  <c r="C20" i="40"/>
  <c r="C19" i="40"/>
  <c r="S24" i="40"/>
  <c r="D19" i="40"/>
  <c r="E24" i="40"/>
  <c r="AP24" i="40"/>
  <c r="AD24" i="40"/>
  <c r="V24" i="40"/>
  <c r="M24" i="40"/>
  <c r="D18" i="40"/>
  <c r="G18" i="40"/>
  <c r="AQ24" i="40"/>
  <c r="AN24" i="40"/>
  <c r="AM24" i="40"/>
  <c r="AG24" i="40"/>
  <c r="AG41" i="73" s="1"/>
  <c r="AF24" i="40"/>
  <c r="AE24" i="40"/>
  <c r="AC24" i="40"/>
  <c r="AA24" i="40"/>
  <c r="Z24" i="40"/>
  <c r="Y24" i="40"/>
  <c r="X24" i="40"/>
  <c r="U24" i="40"/>
  <c r="T24" i="40"/>
  <c r="R24" i="40"/>
  <c r="P24" i="40"/>
  <c r="O24" i="40"/>
  <c r="O41" i="73" s="1"/>
  <c r="N24" i="40"/>
  <c r="L24" i="40"/>
  <c r="K24" i="40"/>
  <c r="J24" i="40"/>
  <c r="J41" i="73" s="1"/>
  <c r="I24" i="40"/>
  <c r="G17" i="40"/>
  <c r="F24" i="40"/>
  <c r="C17" i="40"/>
  <c r="D17" i="40"/>
  <c r="AL16" i="40"/>
  <c r="AH16" i="40"/>
  <c r="AB16" i="40"/>
  <c r="W16" i="40"/>
  <c r="Q16" i="40"/>
  <c r="G16" i="40"/>
  <c r="D16" i="40"/>
  <c r="AO15" i="40"/>
  <c r="AL15" i="40"/>
  <c r="AH15" i="40"/>
  <c r="AB15" i="40"/>
  <c r="AB24" i="40" s="1"/>
  <c r="W15" i="40"/>
  <c r="Q15" i="40"/>
  <c r="G15" i="40"/>
  <c r="D15" i="40"/>
  <c r="AL14" i="40"/>
  <c r="AH14" i="40"/>
  <c r="AB14" i="40"/>
  <c r="W14" i="40"/>
  <c r="Q14" i="40"/>
  <c r="G14" i="40"/>
  <c r="D14" i="40"/>
  <c r="AO13" i="40"/>
  <c r="AL13" i="40"/>
  <c r="AH13" i="40"/>
  <c r="AB13" i="40"/>
  <c r="W13" i="40"/>
  <c r="W24" i="40" s="1"/>
  <c r="W41" i="73" s="1"/>
  <c r="Q13" i="40"/>
  <c r="G13" i="40"/>
  <c r="D13" i="40"/>
  <c r="AO12" i="40"/>
  <c r="AL12" i="40"/>
  <c r="AH12" i="40"/>
  <c r="AB12" i="40"/>
  <c r="Q12" i="40"/>
  <c r="G12" i="40"/>
  <c r="D12" i="40"/>
  <c r="D17" i="42"/>
  <c r="C18" i="42"/>
  <c r="C19" i="42"/>
  <c r="H24" i="40"/>
  <c r="AK24" i="41"/>
  <c r="AJ24" i="41"/>
  <c r="AI24" i="41"/>
  <c r="AH23" i="41"/>
  <c r="C23" i="41" s="1"/>
  <c r="D23" i="41"/>
  <c r="AH22" i="41"/>
  <c r="C22" i="41" s="1"/>
  <c r="D22" i="41"/>
  <c r="AH21" i="41"/>
  <c r="C21" i="41" s="1"/>
  <c r="D21" i="41"/>
  <c r="AH20" i="41"/>
  <c r="C20" i="41" s="1"/>
  <c r="D20" i="41"/>
  <c r="AQ24" i="41"/>
  <c r="AE24" i="41"/>
  <c r="C19" i="41"/>
  <c r="S24" i="41"/>
  <c r="G19" i="41"/>
  <c r="D19" i="41"/>
  <c r="D18" i="41"/>
  <c r="Y24" i="41"/>
  <c r="C18" i="41"/>
  <c r="M24" i="41"/>
  <c r="M39" i="73" s="1"/>
  <c r="I24" i="41"/>
  <c r="G18" i="41"/>
  <c r="AP24" i="41"/>
  <c r="AN24" i="41"/>
  <c r="AN39" i="73" s="1"/>
  <c r="AM24" i="41"/>
  <c r="AG24" i="41"/>
  <c r="AF24" i="41"/>
  <c r="AD24" i="41"/>
  <c r="AD39" i="73" s="1"/>
  <c r="AC24" i="41"/>
  <c r="AA24" i="41"/>
  <c r="Z24" i="41"/>
  <c r="X24" i="41"/>
  <c r="X39" i="73" s="1"/>
  <c r="V24" i="41"/>
  <c r="U24" i="41"/>
  <c r="T24" i="41"/>
  <c r="R24" i="41"/>
  <c r="R39" i="73" s="1"/>
  <c r="C17" i="41"/>
  <c r="P24" i="41"/>
  <c r="O24" i="41"/>
  <c r="N24" i="41"/>
  <c r="L24" i="41"/>
  <c r="K24" i="41"/>
  <c r="J24" i="41"/>
  <c r="H24" i="41"/>
  <c r="H39" i="73" s="1"/>
  <c r="D17" i="41"/>
  <c r="E24" i="41"/>
  <c r="AO16" i="41"/>
  <c r="AL16" i="41"/>
  <c r="AH16" i="41"/>
  <c r="AB16" i="41"/>
  <c r="W16" i="41"/>
  <c r="Q16" i="41"/>
  <c r="G16" i="41"/>
  <c r="D16" i="41"/>
  <c r="AO15" i="41"/>
  <c r="AL15" i="41"/>
  <c r="AH15" i="41"/>
  <c r="AB15" i="41"/>
  <c r="W15" i="41"/>
  <c r="Q15" i="41"/>
  <c r="G15" i="41"/>
  <c r="D15" i="41"/>
  <c r="AO14" i="41"/>
  <c r="AL14" i="41"/>
  <c r="AH14" i="41"/>
  <c r="AB14" i="41"/>
  <c r="W14" i="41"/>
  <c r="Q14" i="41"/>
  <c r="G14" i="41"/>
  <c r="D14" i="41"/>
  <c r="AO13" i="41"/>
  <c r="AL13" i="41"/>
  <c r="AH13" i="41"/>
  <c r="AB13" i="41"/>
  <c r="W13" i="41"/>
  <c r="Q13" i="41"/>
  <c r="G13" i="41"/>
  <c r="D13" i="41"/>
  <c r="AO12" i="41"/>
  <c r="AO24" i="41" s="1"/>
  <c r="AL12" i="41"/>
  <c r="AL24" i="41" s="1"/>
  <c r="AL39" i="73" s="1"/>
  <c r="AH12" i="41"/>
  <c r="AB12" i="41"/>
  <c r="AB24" i="41" s="1"/>
  <c r="W12" i="41"/>
  <c r="Q12" i="41"/>
  <c r="G12" i="41"/>
  <c r="D12" i="41"/>
  <c r="F24" i="41"/>
  <c r="F39" i="73" s="1"/>
  <c r="G17" i="41"/>
  <c r="AK24" i="43"/>
  <c r="AJ24" i="43"/>
  <c r="AI24" i="43"/>
  <c r="AH23" i="43"/>
  <c r="C23" i="43" s="1"/>
  <c r="D23" i="43"/>
  <c r="AH22" i="43"/>
  <c r="C22" i="43" s="1"/>
  <c r="D22" i="43"/>
  <c r="AH21" i="43"/>
  <c r="C21" i="43" s="1"/>
  <c r="D21" i="43"/>
  <c r="AH20" i="43"/>
  <c r="C20" i="43" s="1"/>
  <c r="D20" i="43"/>
  <c r="D19" i="43"/>
  <c r="C19" i="43"/>
  <c r="AM24" i="43"/>
  <c r="AE24" i="43"/>
  <c r="AA24" i="43"/>
  <c r="X24" i="43"/>
  <c r="O24" i="43"/>
  <c r="M24" i="43"/>
  <c r="K24" i="43"/>
  <c r="I24" i="43"/>
  <c r="D18" i="43"/>
  <c r="G18" i="43"/>
  <c r="C18" i="43"/>
  <c r="AQ24" i="43"/>
  <c r="AP24" i="43"/>
  <c r="AN24" i="43"/>
  <c r="AN37" i="73" s="1"/>
  <c r="AG24" i="43"/>
  <c r="AF24" i="43"/>
  <c r="AD24" i="43"/>
  <c r="AC24" i="43"/>
  <c r="AC37" i="73" s="1"/>
  <c r="Z24" i="43"/>
  <c r="Y24" i="43"/>
  <c r="V24" i="43"/>
  <c r="U24" i="43"/>
  <c r="U37" i="73" s="1"/>
  <c r="T24" i="43"/>
  <c r="S24" i="43"/>
  <c r="R24" i="43"/>
  <c r="P24" i="43"/>
  <c r="P37" i="73" s="1"/>
  <c r="N24" i="43"/>
  <c r="L24" i="43"/>
  <c r="J24" i="43"/>
  <c r="G17" i="43"/>
  <c r="F24" i="43"/>
  <c r="E24" i="43"/>
  <c r="D17" i="43"/>
  <c r="AO16" i="43"/>
  <c r="AL16" i="43"/>
  <c r="AH16" i="43"/>
  <c r="AB16" i="43"/>
  <c r="W16" i="43"/>
  <c r="Q16" i="43"/>
  <c r="G16" i="43"/>
  <c r="D16" i="43"/>
  <c r="AO15" i="43"/>
  <c r="AL15" i="43"/>
  <c r="AH15" i="43"/>
  <c r="AB15" i="43"/>
  <c r="W15" i="43"/>
  <c r="Q15" i="43"/>
  <c r="G15" i="43"/>
  <c r="D15" i="43"/>
  <c r="AO14" i="43"/>
  <c r="AL14" i="43"/>
  <c r="AH14" i="43"/>
  <c r="AB14" i="43"/>
  <c r="W14" i="43"/>
  <c r="Q14" i="43"/>
  <c r="G14" i="43"/>
  <c r="D14" i="43"/>
  <c r="AO13" i="43"/>
  <c r="AL13" i="43"/>
  <c r="AH13" i="43"/>
  <c r="AB13" i="43"/>
  <c r="W13" i="43"/>
  <c r="Q13" i="43"/>
  <c r="G13" i="43"/>
  <c r="D13" i="43"/>
  <c r="AO12" i="43"/>
  <c r="AL12" i="43"/>
  <c r="AL24" i="43" s="1"/>
  <c r="AH12" i="43"/>
  <c r="AB12" i="43"/>
  <c r="W12" i="43"/>
  <c r="Q12" i="43"/>
  <c r="G12" i="43"/>
  <c r="D12" i="43"/>
  <c r="C17" i="43"/>
  <c r="AK24" i="68"/>
  <c r="AJ24" i="68"/>
  <c r="AI24" i="68"/>
  <c r="AH23" i="68"/>
  <c r="C23" i="68" s="1"/>
  <c r="D23" i="68"/>
  <c r="AH22" i="68"/>
  <c r="C22" i="68" s="1"/>
  <c r="D22" i="68"/>
  <c r="AH21" i="68"/>
  <c r="D21" i="68"/>
  <c r="C21" i="68"/>
  <c r="AH20" i="68"/>
  <c r="C20" i="68" s="1"/>
  <c r="D20" i="68"/>
  <c r="AE24" i="68"/>
  <c r="C19" i="68"/>
  <c r="S24" i="68"/>
  <c r="G19" i="68"/>
  <c r="D19" i="68"/>
  <c r="D18" i="68"/>
  <c r="Y24" i="68"/>
  <c r="M24" i="68"/>
  <c r="I24" i="68"/>
  <c r="G18" i="68"/>
  <c r="AQ24" i="68"/>
  <c r="AP24" i="68"/>
  <c r="AN24" i="68"/>
  <c r="AM24" i="68"/>
  <c r="AM36" i="73" s="1"/>
  <c r="AG24" i="68"/>
  <c r="AF24" i="68"/>
  <c r="AD24" i="68"/>
  <c r="AC24" i="68"/>
  <c r="AC36" i="73" s="1"/>
  <c r="AA24" i="68"/>
  <c r="Z24" i="68"/>
  <c r="X24" i="68"/>
  <c r="V24" i="68"/>
  <c r="V36" i="73" s="1"/>
  <c r="U24" i="68"/>
  <c r="T24" i="68"/>
  <c r="R24" i="68"/>
  <c r="P24" i="68"/>
  <c r="P36" i="73" s="1"/>
  <c r="O24" i="68"/>
  <c r="N24" i="68"/>
  <c r="L24" i="68"/>
  <c r="K24" i="68"/>
  <c r="J24" i="68"/>
  <c r="H24" i="68"/>
  <c r="D17" i="68"/>
  <c r="E24" i="68"/>
  <c r="E36" i="73" s="1"/>
  <c r="AL16" i="68"/>
  <c r="AH16" i="68"/>
  <c r="AB16" i="68"/>
  <c r="W16" i="68"/>
  <c r="Q16" i="68"/>
  <c r="G16" i="68"/>
  <c r="D16" i="68"/>
  <c r="AO15" i="68"/>
  <c r="AL15" i="68"/>
  <c r="AH15" i="68"/>
  <c r="AB15" i="68"/>
  <c r="W15" i="68"/>
  <c r="Q15" i="68"/>
  <c r="G15" i="68"/>
  <c r="D15" i="68"/>
  <c r="AO14" i="68"/>
  <c r="AL14" i="68"/>
  <c r="AH14" i="68"/>
  <c r="AB14" i="68"/>
  <c r="W14" i="68"/>
  <c r="Q14" i="68"/>
  <c r="G14" i="68"/>
  <c r="D14" i="68"/>
  <c r="AL13" i="68"/>
  <c r="AH13" i="68"/>
  <c r="AB13" i="68"/>
  <c r="W13" i="68"/>
  <c r="Q13" i="68"/>
  <c r="G13" i="68"/>
  <c r="D13" i="68"/>
  <c r="AL12" i="68"/>
  <c r="AH12" i="68"/>
  <c r="AB12" i="68"/>
  <c r="W12" i="68"/>
  <c r="W24" i="68" s="1"/>
  <c r="W36" i="73" s="1"/>
  <c r="Q12" i="68"/>
  <c r="G12" i="68"/>
  <c r="D12" i="68"/>
  <c r="C17" i="68"/>
  <c r="C18" i="68"/>
  <c r="AK24" i="44"/>
  <c r="AJ24" i="44"/>
  <c r="AI24" i="44"/>
  <c r="AH23" i="44"/>
  <c r="C23" i="44" s="1"/>
  <c r="D23" i="44"/>
  <c r="AH22" i="44"/>
  <c r="C22" i="44" s="1"/>
  <c r="D22" i="44"/>
  <c r="D21" i="44"/>
  <c r="C21" i="44"/>
  <c r="D20" i="44"/>
  <c r="C20" i="44"/>
  <c r="Z24" i="44"/>
  <c r="Z35" i="73" s="1"/>
  <c r="N24" i="44"/>
  <c r="J24" i="44"/>
  <c r="G19" i="44"/>
  <c r="D19" i="44"/>
  <c r="C19" i="44"/>
  <c r="AN24" i="44"/>
  <c r="AF24" i="44"/>
  <c r="T24" i="44"/>
  <c r="T35" i="73" s="1"/>
  <c r="G18" i="44"/>
  <c r="D18" i="44"/>
  <c r="AQ24" i="44"/>
  <c r="AP24" i="44"/>
  <c r="AP35" i="73" s="1"/>
  <c r="AM24" i="44"/>
  <c r="AG24" i="44"/>
  <c r="AE24" i="44"/>
  <c r="AD24" i="44"/>
  <c r="AD35" i="73" s="1"/>
  <c r="AC24" i="44"/>
  <c r="AA24" i="44"/>
  <c r="Y24" i="44"/>
  <c r="X24" i="44"/>
  <c r="V24" i="44"/>
  <c r="U24" i="44"/>
  <c r="S24" i="44"/>
  <c r="R24" i="44"/>
  <c r="R35" i="73" s="1"/>
  <c r="P24" i="44"/>
  <c r="O24" i="44"/>
  <c r="M24" i="44"/>
  <c r="L24" i="44"/>
  <c r="K24" i="44"/>
  <c r="I24" i="44"/>
  <c r="H24" i="44"/>
  <c r="D17" i="44"/>
  <c r="E24" i="44"/>
  <c r="AO16" i="44"/>
  <c r="AL16" i="44"/>
  <c r="AH16" i="44"/>
  <c r="AB16" i="44"/>
  <c r="W16" i="44"/>
  <c r="Q16" i="44"/>
  <c r="G16" i="44"/>
  <c r="D16" i="44"/>
  <c r="AO15" i="44"/>
  <c r="AL15" i="44"/>
  <c r="AH15" i="44"/>
  <c r="AB15" i="44"/>
  <c r="W15" i="44"/>
  <c r="Q15" i="44"/>
  <c r="G15" i="44"/>
  <c r="D15" i="44"/>
  <c r="AO14" i="44"/>
  <c r="AL14" i="44"/>
  <c r="AH14" i="44"/>
  <c r="AB14" i="44"/>
  <c r="W14" i="44"/>
  <c r="Q14" i="44"/>
  <c r="G14" i="44"/>
  <c r="D14" i="44"/>
  <c r="AO13" i="44"/>
  <c r="AO24" i="44"/>
  <c r="AL13" i="44"/>
  <c r="AH13" i="44"/>
  <c r="AB13" i="44"/>
  <c r="W13" i="44"/>
  <c r="Q13" i="44"/>
  <c r="G13" i="44"/>
  <c r="D13" i="44"/>
  <c r="AH12" i="44"/>
  <c r="AB12" i="44"/>
  <c r="W12" i="44"/>
  <c r="Q12" i="44"/>
  <c r="G12" i="44"/>
  <c r="D12" i="44"/>
  <c r="C17" i="44"/>
  <c r="F24" i="44"/>
  <c r="C18" i="44"/>
  <c r="AK24" i="33"/>
  <c r="AK34" i="73" s="1"/>
  <c r="AJ24" i="33"/>
  <c r="AI24" i="33"/>
  <c r="AH23" i="33"/>
  <c r="C23" i="33"/>
  <c r="D23" i="33"/>
  <c r="AH22" i="33"/>
  <c r="C22" i="33" s="1"/>
  <c r="D22" i="33"/>
  <c r="AH21" i="33"/>
  <c r="C21" i="33" s="1"/>
  <c r="D21" i="33"/>
  <c r="AH20" i="33"/>
  <c r="C20" i="33" s="1"/>
  <c r="D20" i="33"/>
  <c r="D19" i="33"/>
  <c r="K24" i="33"/>
  <c r="C19" i="33"/>
  <c r="AN24" i="33"/>
  <c r="AG24" i="33"/>
  <c r="AG34" i="73" s="1"/>
  <c r="D18" i="33"/>
  <c r="U24" i="33"/>
  <c r="C18" i="33"/>
  <c r="G18" i="33"/>
  <c r="AQ24" i="33"/>
  <c r="AP24" i="33"/>
  <c r="AM24" i="33"/>
  <c r="AF24" i="33"/>
  <c r="AE24" i="33"/>
  <c r="AD24" i="33"/>
  <c r="AC24" i="33"/>
  <c r="AA24" i="33"/>
  <c r="AA34" i="73" s="1"/>
  <c r="Z24" i="33"/>
  <c r="Y24" i="33"/>
  <c r="X24" i="33"/>
  <c r="V24" i="33"/>
  <c r="V34" i="73" s="1"/>
  <c r="T24" i="33"/>
  <c r="S24" i="33"/>
  <c r="R24" i="33"/>
  <c r="C17" i="33"/>
  <c r="P24" i="33"/>
  <c r="O24" i="33"/>
  <c r="N24" i="33"/>
  <c r="M24" i="33"/>
  <c r="M34" i="73" s="1"/>
  <c r="L24" i="33"/>
  <c r="J24" i="33"/>
  <c r="I24" i="33"/>
  <c r="H24" i="33"/>
  <c r="H34" i="73" s="1"/>
  <c r="D17" i="33"/>
  <c r="E24" i="33"/>
  <c r="AO16" i="33"/>
  <c r="AL16" i="33"/>
  <c r="AH16" i="33"/>
  <c r="AB16" i="33"/>
  <c r="W16" i="33"/>
  <c r="Q16" i="33"/>
  <c r="C16" i="33" s="1"/>
  <c r="G16" i="33"/>
  <c r="D16" i="33"/>
  <c r="AO15" i="33"/>
  <c r="AL15" i="33"/>
  <c r="AH15" i="33"/>
  <c r="AB15" i="33"/>
  <c r="W15" i="33"/>
  <c r="Q15" i="33"/>
  <c r="G15" i="33"/>
  <c r="D15" i="33"/>
  <c r="AO14" i="33"/>
  <c r="AL14" i="33"/>
  <c r="AH14" i="33"/>
  <c r="AB14" i="33"/>
  <c r="W14" i="33"/>
  <c r="W24" i="33" s="1"/>
  <c r="W34" i="73" s="1"/>
  <c r="Q14" i="33"/>
  <c r="G14" i="33"/>
  <c r="D14" i="33"/>
  <c r="AO13" i="33"/>
  <c r="AH13" i="33"/>
  <c r="AB13" i="33"/>
  <c r="AB24" i="33" s="1"/>
  <c r="G13" i="33"/>
  <c r="D13" i="33"/>
  <c r="AO12" i="33"/>
  <c r="AL12" i="33"/>
  <c r="AH12" i="33"/>
  <c r="G12" i="33"/>
  <c r="D12" i="33"/>
  <c r="F24" i="33"/>
  <c r="G17" i="33"/>
  <c r="AK24" i="34"/>
  <c r="AJ24" i="34"/>
  <c r="AI24" i="34"/>
  <c r="AH23" i="34"/>
  <c r="C23" i="34" s="1"/>
  <c r="D23" i="34"/>
  <c r="AH22" i="34"/>
  <c r="C22" i="34" s="1"/>
  <c r="D22" i="34"/>
  <c r="AH21" i="34"/>
  <c r="C21" i="34" s="1"/>
  <c r="D21" i="34"/>
  <c r="AH20" i="34"/>
  <c r="C20" i="34" s="1"/>
  <c r="D20" i="34"/>
  <c r="AQ24" i="34"/>
  <c r="D19" i="34"/>
  <c r="S24" i="34"/>
  <c r="P24" i="34"/>
  <c r="P33" i="73" s="1"/>
  <c r="G19" i="34"/>
  <c r="Y24" i="34"/>
  <c r="D18" i="34"/>
  <c r="G18" i="34"/>
  <c r="AP24" i="34"/>
  <c r="AN24" i="34"/>
  <c r="AM24" i="34"/>
  <c r="AG24" i="34"/>
  <c r="AG33" i="73" s="1"/>
  <c r="AF24" i="34"/>
  <c r="AE24" i="34"/>
  <c r="AD24" i="34"/>
  <c r="AC24" i="34"/>
  <c r="AC33" i="73" s="1"/>
  <c r="AA24" i="34"/>
  <c r="Z24" i="34"/>
  <c r="X24" i="34"/>
  <c r="V24" i="34"/>
  <c r="V33" i="73" s="1"/>
  <c r="U24" i="34"/>
  <c r="T24" i="34"/>
  <c r="R24" i="34"/>
  <c r="O24" i="34"/>
  <c r="O33" i="73" s="1"/>
  <c r="N24" i="34"/>
  <c r="M24" i="34"/>
  <c r="L24" i="34"/>
  <c r="K24" i="34"/>
  <c r="K33" i="73" s="1"/>
  <c r="J24" i="34"/>
  <c r="I24" i="34"/>
  <c r="H24" i="34"/>
  <c r="F24" i="34"/>
  <c r="E24" i="34"/>
  <c r="AO16" i="34"/>
  <c r="AL16" i="34"/>
  <c r="AH16" i="34"/>
  <c r="AB16" i="34"/>
  <c r="W16" i="34"/>
  <c r="Q16" i="34"/>
  <c r="C16" i="34"/>
  <c r="G16" i="34"/>
  <c r="D16" i="34"/>
  <c r="AO15" i="34"/>
  <c r="AO24" i="34"/>
  <c r="AL15" i="34"/>
  <c r="AH15" i="34"/>
  <c r="AB15" i="34"/>
  <c r="W15" i="34"/>
  <c r="C15" i="34" s="1"/>
  <c r="Q15" i="34"/>
  <c r="G15" i="34"/>
  <c r="D15" i="34"/>
  <c r="AL14" i="34"/>
  <c r="C14" i="34" s="1"/>
  <c r="W14" i="34"/>
  <c r="G14" i="34"/>
  <c r="D14" i="34"/>
  <c r="AL13" i="34"/>
  <c r="AL24" i="34" s="1"/>
  <c r="AL33" i="73" s="1"/>
  <c r="AH13" i="34"/>
  <c r="Q13" i="34"/>
  <c r="Q24" i="34"/>
  <c r="G13" i="34"/>
  <c r="D13" i="34"/>
  <c r="AB12" i="34"/>
  <c r="C12" i="34" s="1"/>
  <c r="G12" i="34"/>
  <c r="D12" i="34"/>
  <c r="C19" i="34"/>
  <c r="AK24" i="35"/>
  <c r="AJ24" i="35"/>
  <c r="AI24" i="35"/>
  <c r="AI32" i="73" s="1"/>
  <c r="AH23" i="35"/>
  <c r="D23" i="35"/>
  <c r="C23" i="35"/>
  <c r="AH22" i="35"/>
  <c r="C22" i="35" s="1"/>
  <c r="D22" i="35"/>
  <c r="D21" i="35"/>
  <c r="C21" i="35"/>
  <c r="D20" i="35"/>
  <c r="C20" i="35"/>
  <c r="AG24" i="35"/>
  <c r="U24" i="35"/>
  <c r="G19" i="35"/>
  <c r="D19" i="35"/>
  <c r="C19" i="35"/>
  <c r="D18" i="35"/>
  <c r="C18" i="35"/>
  <c r="AQ24" i="35"/>
  <c r="AP24" i="35"/>
  <c r="AN24" i="35"/>
  <c r="AM24" i="35"/>
  <c r="AF24" i="35"/>
  <c r="AE24" i="35"/>
  <c r="AD24" i="35"/>
  <c r="AC24" i="35"/>
  <c r="AC32" i="73" s="1"/>
  <c r="AA24" i="35"/>
  <c r="Z24" i="35"/>
  <c r="Y24" i="35"/>
  <c r="X24" i="35"/>
  <c r="V24" i="35"/>
  <c r="T24" i="35"/>
  <c r="S24" i="35"/>
  <c r="R24" i="35"/>
  <c r="R32" i="73" s="1"/>
  <c r="C17" i="35"/>
  <c r="P24" i="35"/>
  <c r="O24" i="35"/>
  <c r="N24" i="35"/>
  <c r="G17" i="35"/>
  <c r="L24" i="35"/>
  <c r="K24" i="35"/>
  <c r="J24" i="35"/>
  <c r="J32" i="73" s="1"/>
  <c r="I24" i="35"/>
  <c r="H24" i="35"/>
  <c r="E24" i="35"/>
  <c r="AO16" i="35"/>
  <c r="AL16" i="35"/>
  <c r="AH16" i="35"/>
  <c r="AB16" i="35"/>
  <c r="W16" i="35"/>
  <c r="Q16" i="35"/>
  <c r="G16" i="35"/>
  <c r="D16" i="35"/>
  <c r="AO15" i="35"/>
  <c r="AL15" i="35"/>
  <c r="AH15" i="35"/>
  <c r="AB15" i="35"/>
  <c r="W15" i="35"/>
  <c r="Q15" i="35"/>
  <c r="G15" i="35"/>
  <c r="D15" i="35"/>
  <c r="AO14" i="35"/>
  <c r="AL14" i="35"/>
  <c r="AH14" i="35"/>
  <c r="AB14" i="35"/>
  <c r="W14" i="35"/>
  <c r="Q14" i="35"/>
  <c r="G14" i="35"/>
  <c r="D14" i="35"/>
  <c r="AO13" i="35"/>
  <c r="AL13" i="35"/>
  <c r="AH13" i="35"/>
  <c r="AB13" i="35"/>
  <c r="W13" i="35"/>
  <c r="Q13" i="35"/>
  <c r="G13" i="35"/>
  <c r="D13" i="35"/>
  <c r="AO12" i="35"/>
  <c r="AL12" i="35"/>
  <c r="AL24" i="35" s="1"/>
  <c r="AH12" i="35"/>
  <c r="AB12" i="35"/>
  <c r="W12" i="35"/>
  <c r="Q12" i="35"/>
  <c r="G12" i="35"/>
  <c r="D12" i="35"/>
  <c r="AK24" i="36"/>
  <c r="AK31" i="73" s="1"/>
  <c r="AJ24" i="36"/>
  <c r="AI24" i="36"/>
  <c r="AH23" i="36"/>
  <c r="C23" i="36" s="1"/>
  <c r="D23" i="36"/>
  <c r="AH22" i="36"/>
  <c r="C22" i="36" s="1"/>
  <c r="D22" i="36"/>
  <c r="D21" i="36"/>
  <c r="C21" i="36"/>
  <c r="D20" i="36"/>
  <c r="C20" i="36"/>
  <c r="V24" i="36"/>
  <c r="D19" i="36"/>
  <c r="C19" i="36"/>
  <c r="AD24" i="36"/>
  <c r="O24" i="36"/>
  <c r="K24" i="36"/>
  <c r="K31" i="73" s="1"/>
  <c r="D18" i="36"/>
  <c r="G18" i="36"/>
  <c r="AQ24" i="36"/>
  <c r="AP24" i="36"/>
  <c r="AP31" i="73" s="1"/>
  <c r="AN24" i="36"/>
  <c r="AM24" i="36"/>
  <c r="AG24" i="36"/>
  <c r="AF24" i="36"/>
  <c r="AE24" i="36"/>
  <c r="AC24" i="36"/>
  <c r="C17" i="36"/>
  <c r="AA24" i="36"/>
  <c r="AA31" i="73" s="1"/>
  <c r="Z24" i="36"/>
  <c r="Y24" i="36"/>
  <c r="X24" i="36"/>
  <c r="U24" i="36"/>
  <c r="T24" i="36"/>
  <c r="S24" i="36"/>
  <c r="R24" i="36"/>
  <c r="P24" i="36"/>
  <c r="P31" i="73" s="1"/>
  <c r="N24" i="36"/>
  <c r="M24" i="36"/>
  <c r="L24" i="36"/>
  <c r="J24" i="36"/>
  <c r="J31" i="73" s="1"/>
  <c r="I24" i="36"/>
  <c r="H24" i="36"/>
  <c r="D17" i="36"/>
  <c r="E24" i="36"/>
  <c r="E31" i="73" s="1"/>
  <c r="AO16" i="36"/>
  <c r="AL16" i="36"/>
  <c r="AH16" i="36"/>
  <c r="AB16" i="36"/>
  <c r="W16" i="36"/>
  <c r="Q16" i="36"/>
  <c r="G16" i="36"/>
  <c r="D16" i="36"/>
  <c r="AO15" i="36"/>
  <c r="AL15" i="36"/>
  <c r="AH15" i="36"/>
  <c r="AB15" i="36"/>
  <c r="W15" i="36"/>
  <c r="Q15" i="36"/>
  <c r="G15" i="36"/>
  <c r="D15" i="36"/>
  <c r="AO14" i="36"/>
  <c r="AL14" i="36"/>
  <c r="AH14" i="36"/>
  <c r="AB14" i="36"/>
  <c r="W14" i="36"/>
  <c r="Q14" i="36"/>
  <c r="G14" i="36"/>
  <c r="D14" i="36"/>
  <c r="AO13" i="36"/>
  <c r="AL13" i="36"/>
  <c r="AH13" i="36"/>
  <c r="AB13" i="36"/>
  <c r="W13" i="36"/>
  <c r="Q13" i="36"/>
  <c r="G13" i="36"/>
  <c r="D13" i="36"/>
  <c r="AO12" i="36"/>
  <c r="AO24" i="36" s="1"/>
  <c r="AL12" i="36"/>
  <c r="AL24" i="36" s="1"/>
  <c r="AH12" i="36"/>
  <c r="AB12" i="36"/>
  <c r="AB24" i="36" s="1"/>
  <c r="W12" i="36"/>
  <c r="W24" i="36" s="1"/>
  <c r="Q12" i="36"/>
  <c r="Q24" i="36" s="1"/>
  <c r="G12" i="36"/>
  <c r="D12" i="36"/>
  <c r="C18" i="36"/>
  <c r="AK24" i="17"/>
  <c r="AJ24" i="17"/>
  <c r="AI24" i="17"/>
  <c r="AH23" i="17"/>
  <c r="D23" i="17"/>
  <c r="C23" i="17"/>
  <c r="AH22" i="17"/>
  <c r="D22" i="17"/>
  <c r="C22" i="17"/>
  <c r="AH21" i="17"/>
  <c r="C21" i="17" s="1"/>
  <c r="D21" i="17"/>
  <c r="D20" i="17"/>
  <c r="C20" i="17"/>
  <c r="D19" i="17"/>
  <c r="G19" i="17"/>
  <c r="C18" i="17"/>
  <c r="D18" i="17"/>
  <c r="G18" i="17"/>
  <c r="AQ24" i="17"/>
  <c r="AP24" i="17"/>
  <c r="AN24" i="17"/>
  <c r="AM24" i="17"/>
  <c r="AM30" i="73" s="1"/>
  <c r="AG24" i="17"/>
  <c r="AE24" i="17"/>
  <c r="AD24" i="17"/>
  <c r="AC24" i="17"/>
  <c r="AC30" i="73" s="1"/>
  <c r="AA24" i="17"/>
  <c r="Z24" i="17"/>
  <c r="Y24" i="17"/>
  <c r="V24" i="17"/>
  <c r="V30" i="73" s="1"/>
  <c r="U24" i="17"/>
  <c r="T24" i="17"/>
  <c r="S24" i="17"/>
  <c r="R24" i="17"/>
  <c r="R30" i="73" s="1"/>
  <c r="P24" i="17"/>
  <c r="O24" i="17"/>
  <c r="N24" i="17"/>
  <c r="M24" i="17"/>
  <c r="M30" i="73" s="1"/>
  <c r="K24" i="17"/>
  <c r="J24" i="17"/>
  <c r="I24" i="17"/>
  <c r="F24" i="17"/>
  <c r="F30" i="73" s="1"/>
  <c r="AH16" i="17"/>
  <c r="AB16" i="17"/>
  <c r="W16" i="17"/>
  <c r="Q16" i="17"/>
  <c r="G16" i="17"/>
  <c r="D16" i="17"/>
  <c r="AO15" i="17"/>
  <c r="AL15" i="17"/>
  <c r="AH15" i="17"/>
  <c r="AB15" i="17"/>
  <c r="W15" i="17"/>
  <c r="Q15" i="17"/>
  <c r="G15" i="17"/>
  <c r="D15" i="17"/>
  <c r="AO14" i="17"/>
  <c r="AO24" i="17" s="1"/>
  <c r="AL14" i="17"/>
  <c r="AH14" i="17"/>
  <c r="AB14" i="17"/>
  <c r="W14" i="17"/>
  <c r="Q14" i="17"/>
  <c r="G14" i="17"/>
  <c r="D14" i="17"/>
  <c r="AL13" i="17"/>
  <c r="AH13" i="17"/>
  <c r="AB13" i="17"/>
  <c r="W13" i="17"/>
  <c r="W24" i="17" s="1"/>
  <c r="Q13" i="17"/>
  <c r="G13" i="17"/>
  <c r="D13" i="17"/>
  <c r="AH12" i="17"/>
  <c r="Q12" i="17"/>
  <c r="G12" i="17"/>
  <c r="D12" i="17"/>
  <c r="C19" i="17"/>
  <c r="AK24" i="18"/>
  <c r="AJ24" i="18"/>
  <c r="AJ29" i="73" s="1"/>
  <c r="AI24" i="18"/>
  <c r="AH23" i="18"/>
  <c r="C23" i="18" s="1"/>
  <c r="D23" i="18"/>
  <c r="AH22" i="18"/>
  <c r="C22" i="18" s="1"/>
  <c r="D22" i="18"/>
  <c r="AH21" i="18"/>
  <c r="C21" i="18" s="1"/>
  <c r="D21" i="18"/>
  <c r="AH20" i="18"/>
  <c r="C20" i="18" s="1"/>
  <c r="D20" i="18"/>
  <c r="D19" i="18"/>
  <c r="G19" i="18"/>
  <c r="C18" i="18"/>
  <c r="G18" i="18"/>
  <c r="D18" i="18"/>
  <c r="AQ24" i="18"/>
  <c r="AQ29" i="73" s="1"/>
  <c r="AP24" i="18"/>
  <c r="AN24" i="18"/>
  <c r="AM24" i="18"/>
  <c r="AG24" i="18"/>
  <c r="AF24" i="18"/>
  <c r="AE24" i="18"/>
  <c r="AD24" i="18"/>
  <c r="AC24" i="18"/>
  <c r="AC29" i="73" s="1"/>
  <c r="Z24" i="18"/>
  <c r="X24" i="18"/>
  <c r="V24" i="18"/>
  <c r="U24" i="18"/>
  <c r="U29" i="73" s="1"/>
  <c r="T24" i="18"/>
  <c r="S24" i="18"/>
  <c r="R24" i="18"/>
  <c r="P24" i="18"/>
  <c r="P29" i="73" s="1"/>
  <c r="O24" i="18"/>
  <c r="N24" i="18"/>
  <c r="M24" i="18"/>
  <c r="L24" i="18"/>
  <c r="K24" i="18"/>
  <c r="J24" i="18"/>
  <c r="H24" i="18"/>
  <c r="F24" i="18"/>
  <c r="E24" i="18"/>
  <c r="AO16" i="18"/>
  <c r="AL16" i="18"/>
  <c r="AH16" i="18"/>
  <c r="AB16" i="18"/>
  <c r="W16" i="18"/>
  <c r="Q16" i="18"/>
  <c r="G16" i="18"/>
  <c r="D16" i="18"/>
  <c r="AO15" i="18"/>
  <c r="AL15" i="18"/>
  <c r="AH15" i="18"/>
  <c r="AB15" i="18"/>
  <c r="W15" i="18"/>
  <c r="Q15" i="18"/>
  <c r="G15" i="18"/>
  <c r="D15" i="18"/>
  <c r="AO14" i="18"/>
  <c r="AO24" i="18" s="1"/>
  <c r="AO29" i="73" s="1"/>
  <c r="AL14" i="18"/>
  <c r="AH14" i="18"/>
  <c r="AB14" i="18"/>
  <c r="W14" i="18"/>
  <c r="Q14" i="18"/>
  <c r="G14" i="18"/>
  <c r="D14" i="18"/>
  <c r="AL13" i="18"/>
  <c r="AH13" i="18"/>
  <c r="AB13" i="18"/>
  <c r="W13" i="18"/>
  <c r="Q13" i="18"/>
  <c r="G13" i="18"/>
  <c r="D13" i="18"/>
  <c r="AH12" i="18"/>
  <c r="AB12" i="18"/>
  <c r="Q12" i="18"/>
  <c r="Q24" i="18" s="1"/>
  <c r="G12" i="18"/>
  <c r="D12" i="18"/>
  <c r="AK24" i="19"/>
  <c r="AK28" i="73" s="1"/>
  <c r="AJ24" i="19"/>
  <c r="AI24" i="19"/>
  <c r="AH23" i="19"/>
  <c r="C23" i="19" s="1"/>
  <c r="D23" i="19"/>
  <c r="AH22" i="19"/>
  <c r="D22" i="19"/>
  <c r="C22" i="19"/>
  <c r="AH21" i="19"/>
  <c r="C21" i="19" s="1"/>
  <c r="D21" i="19"/>
  <c r="AH20" i="19"/>
  <c r="C20" i="19" s="1"/>
  <c r="D20" i="19"/>
  <c r="C19" i="19"/>
  <c r="P24" i="19"/>
  <c r="L24" i="19"/>
  <c r="H24" i="19"/>
  <c r="D19" i="19"/>
  <c r="N24" i="19"/>
  <c r="J24" i="19"/>
  <c r="D18" i="19"/>
  <c r="G18" i="19"/>
  <c r="AP24" i="19"/>
  <c r="AN24" i="19"/>
  <c r="AM24" i="19"/>
  <c r="AM28" i="73" s="1"/>
  <c r="AG24" i="19"/>
  <c r="AF24" i="19"/>
  <c r="AD24" i="19"/>
  <c r="AC24" i="19"/>
  <c r="AC28" i="73" s="1"/>
  <c r="AA24" i="19"/>
  <c r="Z24" i="19"/>
  <c r="Y24" i="19"/>
  <c r="X24" i="19"/>
  <c r="C17" i="19"/>
  <c r="V24" i="19"/>
  <c r="U24" i="19"/>
  <c r="T24" i="19"/>
  <c r="T28" i="73" s="1"/>
  <c r="S24" i="19"/>
  <c r="R24" i="19"/>
  <c r="O24" i="19"/>
  <c r="M24" i="19"/>
  <c r="M28" i="73" s="1"/>
  <c r="K24" i="19"/>
  <c r="F24" i="19"/>
  <c r="E24" i="19"/>
  <c r="D17" i="19"/>
  <c r="AL16" i="19"/>
  <c r="AH16" i="19"/>
  <c r="AB16" i="19"/>
  <c r="W16" i="19"/>
  <c r="Q16" i="19"/>
  <c r="G16" i="19"/>
  <c r="D16" i="19"/>
  <c r="AO15" i="19"/>
  <c r="AO24" i="19" s="1"/>
  <c r="AO28" i="73" s="1"/>
  <c r="AL15" i="19"/>
  <c r="AL24" i="19" s="1"/>
  <c r="AL28" i="73" s="1"/>
  <c r="AH15" i="19"/>
  <c r="AB15" i="19"/>
  <c r="W15" i="19"/>
  <c r="Q15" i="19"/>
  <c r="G15" i="19"/>
  <c r="D15" i="19"/>
  <c r="AH14" i="19"/>
  <c r="AB14" i="19"/>
  <c r="W14" i="19"/>
  <c r="Q14" i="19"/>
  <c r="G14" i="19"/>
  <c r="D14" i="19"/>
  <c r="AH13" i="19"/>
  <c r="C13" i="19" s="1"/>
  <c r="G13" i="19"/>
  <c r="D13" i="19"/>
  <c r="AH12" i="19"/>
  <c r="C12" i="19" s="1"/>
  <c r="G12" i="19"/>
  <c r="D12" i="19"/>
  <c r="AK24" i="20"/>
  <c r="AJ24" i="20"/>
  <c r="AI24" i="20"/>
  <c r="AH23" i="20"/>
  <c r="C23" i="20"/>
  <c r="D23" i="20"/>
  <c r="AH22" i="20"/>
  <c r="C22" i="20" s="1"/>
  <c r="D22" i="20"/>
  <c r="AH21" i="20"/>
  <c r="C21" i="20" s="1"/>
  <c r="D21" i="20"/>
  <c r="AH20" i="20"/>
  <c r="C20" i="20" s="1"/>
  <c r="D20" i="20"/>
  <c r="AP24" i="20"/>
  <c r="AD34" i="72"/>
  <c r="G19" i="20"/>
  <c r="D19" i="20"/>
  <c r="D18" i="20"/>
  <c r="Y24" i="20"/>
  <c r="G18" i="20"/>
  <c r="C18" i="20"/>
  <c r="AQ24" i="20"/>
  <c r="AN24" i="20"/>
  <c r="AM24" i="20"/>
  <c r="AG24" i="20"/>
  <c r="AE24" i="20"/>
  <c r="AC24" i="20"/>
  <c r="AC27" i="73" s="1"/>
  <c r="AA24" i="20"/>
  <c r="X24" i="20"/>
  <c r="U24" i="20"/>
  <c r="S24" i="20"/>
  <c r="S27" i="73" s="1"/>
  <c r="P24" i="20"/>
  <c r="O24" i="20"/>
  <c r="M24" i="20"/>
  <c r="L24" i="20"/>
  <c r="L27" i="73" s="1"/>
  <c r="K24" i="20"/>
  <c r="I24" i="20"/>
  <c r="H24" i="20"/>
  <c r="F24" i="20"/>
  <c r="F27" i="73" s="1"/>
  <c r="G17" i="20"/>
  <c r="AO16" i="20"/>
  <c r="AH16" i="20"/>
  <c r="AB16" i="20"/>
  <c r="W16" i="20"/>
  <c r="Q16" i="20"/>
  <c r="G16" i="20"/>
  <c r="D16" i="20"/>
  <c r="AO15" i="20"/>
  <c r="AL15" i="20"/>
  <c r="AH15" i="20"/>
  <c r="AB15" i="20"/>
  <c r="W15" i="20"/>
  <c r="Q15" i="20"/>
  <c r="G15" i="20"/>
  <c r="D15" i="20"/>
  <c r="AO14" i="20"/>
  <c r="AL14" i="20"/>
  <c r="AH14" i="20"/>
  <c r="AB14" i="20"/>
  <c r="W14" i="20"/>
  <c r="Q14" i="20"/>
  <c r="G14" i="20"/>
  <c r="D14" i="20"/>
  <c r="AO13" i="20"/>
  <c r="AL13" i="20"/>
  <c r="AH13" i="20"/>
  <c r="AB13" i="20"/>
  <c r="W13" i="20"/>
  <c r="Q13" i="20"/>
  <c r="G13" i="20"/>
  <c r="D13" i="20"/>
  <c r="AO12" i="20"/>
  <c r="AL12" i="20"/>
  <c r="AL24" i="20" s="1"/>
  <c r="AL27" i="73" s="1"/>
  <c r="AH12" i="20"/>
  <c r="AB12" i="20"/>
  <c r="W12" i="20"/>
  <c r="Q12" i="20"/>
  <c r="Q24" i="20" s="1"/>
  <c r="G12" i="20"/>
  <c r="D12" i="20"/>
  <c r="AK24" i="69"/>
  <c r="AJ24" i="69"/>
  <c r="AI24" i="69"/>
  <c r="AI26" i="73" s="1"/>
  <c r="AH23" i="69"/>
  <c r="C23" i="69" s="1"/>
  <c r="D23" i="69"/>
  <c r="AH22" i="69"/>
  <c r="C22" i="69" s="1"/>
  <c r="D22" i="69"/>
  <c r="AH21" i="69"/>
  <c r="C21" i="69" s="1"/>
  <c r="D21" i="69"/>
  <c r="AH20" i="69"/>
  <c r="C20" i="69" s="1"/>
  <c r="D20" i="69"/>
  <c r="AQ24" i="69"/>
  <c r="AQ26" i="73" s="1"/>
  <c r="D18" i="69"/>
  <c r="O24" i="69"/>
  <c r="G18" i="69"/>
  <c r="C18" i="69"/>
  <c r="AP24" i="69"/>
  <c r="AN24" i="69"/>
  <c r="AG24" i="69"/>
  <c r="AG26" i="73" s="1"/>
  <c r="AF24" i="69"/>
  <c r="AE24" i="69"/>
  <c r="AD24" i="69"/>
  <c r="AA24" i="69"/>
  <c r="Z24" i="69"/>
  <c r="X24" i="69"/>
  <c r="V24" i="69"/>
  <c r="U24" i="69"/>
  <c r="U26" i="73" s="1"/>
  <c r="T24" i="69"/>
  <c r="S24" i="69"/>
  <c r="R24" i="69"/>
  <c r="P24" i="69"/>
  <c r="P26" i="73" s="1"/>
  <c r="N24" i="69"/>
  <c r="L24" i="69"/>
  <c r="K24" i="69"/>
  <c r="J24" i="69"/>
  <c r="J26" i="73" s="1"/>
  <c r="H24" i="69"/>
  <c r="G17" i="69"/>
  <c r="AO16" i="69"/>
  <c r="AL16" i="69"/>
  <c r="AH16" i="69"/>
  <c r="AB16" i="69"/>
  <c r="W16" i="69"/>
  <c r="Q16" i="69"/>
  <c r="C16" i="69" s="1"/>
  <c r="G16" i="69"/>
  <c r="D16" i="69"/>
  <c r="AO15" i="69"/>
  <c r="AL15" i="69"/>
  <c r="AH15" i="69"/>
  <c r="AB15" i="69"/>
  <c r="W15" i="69"/>
  <c r="Q15" i="69"/>
  <c r="G15" i="69"/>
  <c r="D15" i="69"/>
  <c r="AO14" i="69"/>
  <c r="AL14" i="69"/>
  <c r="AH14" i="69"/>
  <c r="AB14" i="69"/>
  <c r="W14" i="69"/>
  <c r="Q14" i="69"/>
  <c r="Q24" i="69" s="1"/>
  <c r="G14" i="69"/>
  <c r="D14" i="69"/>
  <c r="AH13" i="69"/>
  <c r="AB13" i="69"/>
  <c r="W13" i="69"/>
  <c r="Q13" i="69"/>
  <c r="G13" i="69"/>
  <c r="D13" i="69"/>
  <c r="AO12" i="69"/>
  <c r="AH12" i="69"/>
  <c r="AB12" i="69"/>
  <c r="W12" i="69"/>
  <c r="G12" i="69"/>
  <c r="D12" i="69"/>
  <c r="AK24" i="21"/>
  <c r="AJ24" i="21"/>
  <c r="AI24" i="21"/>
  <c r="AH23" i="21"/>
  <c r="C23" i="21" s="1"/>
  <c r="D23" i="21"/>
  <c r="AH22" i="21"/>
  <c r="C22" i="21" s="1"/>
  <c r="D22" i="21"/>
  <c r="AH21" i="21"/>
  <c r="D21" i="21"/>
  <c r="C21" i="21"/>
  <c r="D20" i="21"/>
  <c r="C20" i="21"/>
  <c r="C19" i="21"/>
  <c r="S24" i="21"/>
  <c r="O24" i="21"/>
  <c r="K24" i="21"/>
  <c r="D19" i="21"/>
  <c r="AP24" i="21"/>
  <c r="G18" i="21"/>
  <c r="D18" i="21"/>
  <c r="AQ24" i="21"/>
  <c r="AN24" i="21"/>
  <c r="AM24" i="21"/>
  <c r="AG24" i="21"/>
  <c r="AF24" i="21"/>
  <c r="AE24" i="21"/>
  <c r="AC24" i="21"/>
  <c r="AA24" i="21"/>
  <c r="Z24" i="21"/>
  <c r="Y24" i="21"/>
  <c r="X24" i="21"/>
  <c r="U24" i="21"/>
  <c r="T24" i="21"/>
  <c r="R24" i="21"/>
  <c r="P24" i="21"/>
  <c r="M24" i="21"/>
  <c r="L24" i="21"/>
  <c r="I24" i="21"/>
  <c r="H24" i="21"/>
  <c r="F24" i="21"/>
  <c r="G17" i="21"/>
  <c r="E24" i="21"/>
  <c r="C17" i="21"/>
  <c r="AO16" i="21"/>
  <c r="AL16" i="21"/>
  <c r="AH16" i="21"/>
  <c r="AB16" i="21"/>
  <c r="W16" i="21"/>
  <c r="Q16" i="21"/>
  <c r="G16" i="21"/>
  <c r="D16" i="21"/>
  <c r="AO15" i="21"/>
  <c r="AL15" i="21"/>
  <c r="AH15" i="21"/>
  <c r="AB15" i="21"/>
  <c r="W15" i="21"/>
  <c r="Q15" i="21"/>
  <c r="G15" i="21"/>
  <c r="D15" i="21"/>
  <c r="AO14" i="21"/>
  <c r="AL14" i="21"/>
  <c r="AH14" i="21"/>
  <c r="AB14" i="21"/>
  <c r="W14" i="21"/>
  <c r="Q14" i="21"/>
  <c r="G14" i="21"/>
  <c r="D14" i="21"/>
  <c r="AO13" i="21"/>
  <c r="AL13" i="21"/>
  <c r="AH13" i="21"/>
  <c r="AB13" i="21"/>
  <c r="AB24" i="21" s="1"/>
  <c r="W13" i="21"/>
  <c r="Q13" i="21"/>
  <c r="G13" i="21"/>
  <c r="D13" i="21"/>
  <c r="AO12" i="21"/>
  <c r="AL12" i="21"/>
  <c r="AL24" i="21" s="1"/>
  <c r="AL25" i="73" s="1"/>
  <c r="AH12" i="21"/>
  <c r="AB12" i="21"/>
  <c r="W12" i="21"/>
  <c r="Q12" i="21"/>
  <c r="Q24" i="21" s="1"/>
  <c r="G12" i="21"/>
  <c r="D12" i="21"/>
  <c r="AK24" i="22"/>
  <c r="AJ24" i="22"/>
  <c r="AI24" i="22"/>
  <c r="AH23" i="22"/>
  <c r="C23" i="22" s="1"/>
  <c r="D23" i="22"/>
  <c r="D22" i="22"/>
  <c r="C22" i="22"/>
  <c r="D21" i="22"/>
  <c r="C21" i="22"/>
  <c r="D20" i="22"/>
  <c r="C20" i="22"/>
  <c r="D19" i="22"/>
  <c r="C18" i="22"/>
  <c r="G18" i="22"/>
  <c r="D18" i="22"/>
  <c r="AQ24" i="22"/>
  <c r="AP24" i="22"/>
  <c r="AN24" i="22"/>
  <c r="AN24" i="73" s="1"/>
  <c r="D17" i="22"/>
  <c r="AG24" i="22"/>
  <c r="AF24" i="22"/>
  <c r="AE24" i="22"/>
  <c r="AD24" i="22"/>
  <c r="AC24" i="22"/>
  <c r="Z24" i="22"/>
  <c r="X24" i="22"/>
  <c r="X24" i="73" s="1"/>
  <c r="V24" i="22"/>
  <c r="T24" i="22"/>
  <c r="R24" i="22"/>
  <c r="P24" i="22"/>
  <c r="O24" i="22"/>
  <c r="N24" i="22"/>
  <c r="M24" i="22"/>
  <c r="L24" i="22"/>
  <c r="L24" i="73" s="1"/>
  <c r="K24" i="22"/>
  <c r="J24" i="22"/>
  <c r="I24" i="22"/>
  <c r="H24" i="22"/>
  <c r="H24" i="73" s="1"/>
  <c r="C17" i="22"/>
  <c r="AL16" i="22"/>
  <c r="AH16" i="22"/>
  <c r="AB16" i="22"/>
  <c r="W16" i="22"/>
  <c r="Q16" i="22"/>
  <c r="G16" i="22"/>
  <c r="D16" i="22"/>
  <c r="AO15" i="22"/>
  <c r="AL15" i="22"/>
  <c r="AH15" i="22"/>
  <c r="AB15" i="22"/>
  <c r="W15" i="22"/>
  <c r="Q15" i="22"/>
  <c r="G15" i="22"/>
  <c r="D15" i="22"/>
  <c r="AO14" i="22"/>
  <c r="AL14" i="22"/>
  <c r="AH14" i="22"/>
  <c r="AB14" i="22"/>
  <c r="W14" i="22"/>
  <c r="Q14" i="22"/>
  <c r="G14" i="22"/>
  <c r="D14" i="22"/>
  <c r="AO13" i="22"/>
  <c r="AL13" i="22"/>
  <c r="AH13" i="22"/>
  <c r="AB13" i="22"/>
  <c r="AB24" i="22" s="1"/>
  <c r="AB24" i="73" s="1"/>
  <c r="W13" i="22"/>
  <c r="W24" i="22" s="1"/>
  <c r="Q13" i="22"/>
  <c r="G13" i="22"/>
  <c r="D13" i="22"/>
  <c r="D24" i="22" s="1"/>
  <c r="AO12" i="22"/>
  <c r="AL12" i="22"/>
  <c r="AL24" i="22"/>
  <c r="AH12" i="22"/>
  <c r="G12" i="22"/>
  <c r="D12" i="22"/>
  <c r="C19" i="22"/>
  <c r="AK24" i="24"/>
  <c r="AJ24" i="24"/>
  <c r="AI24" i="24"/>
  <c r="AH23" i="24"/>
  <c r="C23" i="24" s="1"/>
  <c r="D23" i="24"/>
  <c r="AH22" i="24"/>
  <c r="C22" i="24" s="1"/>
  <c r="D22" i="24"/>
  <c r="AH21" i="24"/>
  <c r="C21" i="24" s="1"/>
  <c r="D21" i="24"/>
  <c r="AH20" i="24"/>
  <c r="C20" i="24" s="1"/>
  <c r="D20" i="24"/>
  <c r="AQ24" i="24"/>
  <c r="AQ22" i="73" s="1"/>
  <c r="C19" i="24"/>
  <c r="G19" i="24"/>
  <c r="D19" i="24"/>
  <c r="D18" i="24"/>
  <c r="C18" i="24"/>
  <c r="G18" i="24"/>
  <c r="AP24" i="24"/>
  <c r="AN24" i="24"/>
  <c r="AN22" i="73" s="1"/>
  <c r="AM24" i="24"/>
  <c r="AG24" i="24"/>
  <c r="AF24" i="24"/>
  <c r="AE24" i="24"/>
  <c r="AE22" i="73" s="1"/>
  <c r="AD24" i="24"/>
  <c r="AA24" i="24"/>
  <c r="Z24" i="24"/>
  <c r="Y24" i="24"/>
  <c r="Y22" i="73" s="1"/>
  <c r="X24" i="24"/>
  <c r="V24" i="24"/>
  <c r="T24" i="24"/>
  <c r="S24" i="24"/>
  <c r="S22" i="73" s="1"/>
  <c r="R24" i="24"/>
  <c r="P24" i="24"/>
  <c r="O24" i="24"/>
  <c r="N24" i="24"/>
  <c r="N22" i="73" s="1"/>
  <c r="L24" i="24"/>
  <c r="K24" i="24"/>
  <c r="J24" i="24"/>
  <c r="I24" i="24"/>
  <c r="I22" i="73" s="1"/>
  <c r="H24" i="24"/>
  <c r="AO16" i="24"/>
  <c r="AL16" i="24"/>
  <c r="AH16" i="24"/>
  <c r="AB16" i="24"/>
  <c r="W16" i="24"/>
  <c r="Q16" i="24"/>
  <c r="G16" i="24"/>
  <c r="D16" i="24"/>
  <c r="AO15" i="24"/>
  <c r="AL15" i="24"/>
  <c r="AH15" i="24"/>
  <c r="AB15" i="24"/>
  <c r="W15" i="24"/>
  <c r="Q15" i="24"/>
  <c r="G15" i="24"/>
  <c r="D15" i="24"/>
  <c r="AO14" i="24"/>
  <c r="AL14" i="24"/>
  <c r="AH14" i="24"/>
  <c r="AB14" i="24"/>
  <c r="W14" i="24"/>
  <c r="Q14" i="24"/>
  <c r="G14" i="24"/>
  <c r="D14" i="24"/>
  <c r="AO13" i="24"/>
  <c r="AL13" i="24"/>
  <c r="AH13" i="24"/>
  <c r="AB13" i="24"/>
  <c r="W13" i="24"/>
  <c r="Q13" i="24"/>
  <c r="G13" i="24"/>
  <c r="D13" i="24"/>
  <c r="AO12" i="24"/>
  <c r="AL12" i="24"/>
  <c r="AH12" i="24"/>
  <c r="AB12" i="24"/>
  <c r="W12" i="24"/>
  <c r="W24" i="24" s="1"/>
  <c r="Q12" i="24"/>
  <c r="G12" i="24"/>
  <c r="D12" i="24"/>
  <c r="F24" i="24"/>
  <c r="C17" i="24"/>
  <c r="AK24" i="25"/>
  <c r="AJ24" i="25"/>
  <c r="AI24" i="25"/>
  <c r="V24" i="25"/>
  <c r="V21" i="73" s="1"/>
  <c r="F24" i="25"/>
  <c r="AH23" i="25"/>
  <c r="C23" i="25" s="1"/>
  <c r="D23" i="25"/>
  <c r="AH22" i="25"/>
  <c r="C22" i="25" s="1"/>
  <c r="D22" i="25"/>
  <c r="AH21" i="25"/>
  <c r="C21" i="25" s="1"/>
  <c r="D21" i="25"/>
  <c r="AH20" i="25"/>
  <c r="C20" i="25" s="1"/>
  <c r="D20" i="25"/>
  <c r="AP24" i="25"/>
  <c r="AP21" i="73" s="1"/>
  <c r="AM24" i="25"/>
  <c r="AM21" i="73" s="1"/>
  <c r="AE24" i="25"/>
  <c r="K24" i="25"/>
  <c r="I34" i="72"/>
  <c r="D18" i="25"/>
  <c r="C18" i="25"/>
  <c r="G18" i="25"/>
  <c r="AQ24" i="25"/>
  <c r="AN24" i="25"/>
  <c r="AN21" i="73" s="1"/>
  <c r="AG24" i="25"/>
  <c r="AF24" i="25"/>
  <c r="AD24" i="25"/>
  <c r="AC24" i="25"/>
  <c r="AC21" i="73" s="1"/>
  <c r="AA24" i="25"/>
  <c r="Z24" i="25"/>
  <c r="Y24" i="25"/>
  <c r="X24" i="25"/>
  <c r="X21" i="73" s="1"/>
  <c r="U24" i="25"/>
  <c r="T24" i="25"/>
  <c r="S24" i="25"/>
  <c r="R24" i="25"/>
  <c r="P24" i="25"/>
  <c r="O24" i="25"/>
  <c r="N24" i="25"/>
  <c r="M24" i="25"/>
  <c r="M21" i="73" s="1"/>
  <c r="L24" i="25"/>
  <c r="J24" i="25"/>
  <c r="H24" i="25"/>
  <c r="D17" i="25"/>
  <c r="AO16" i="25"/>
  <c r="AL16" i="25"/>
  <c r="AH16" i="25"/>
  <c r="AB16" i="25"/>
  <c r="W16" i="25"/>
  <c r="Q16" i="25"/>
  <c r="G16" i="25"/>
  <c r="D16" i="25"/>
  <c r="AO15" i="25"/>
  <c r="AL15" i="25"/>
  <c r="AH15" i="25"/>
  <c r="AB15" i="25"/>
  <c r="W15" i="25"/>
  <c r="Q15" i="25"/>
  <c r="G15" i="25"/>
  <c r="D15" i="25"/>
  <c r="AO14" i="25"/>
  <c r="AL14" i="25"/>
  <c r="AH14" i="25"/>
  <c r="AB14" i="25"/>
  <c r="W14" i="25"/>
  <c r="Q14" i="25"/>
  <c r="G14" i="25"/>
  <c r="D14" i="25"/>
  <c r="AO13" i="25"/>
  <c r="AL13" i="25"/>
  <c r="AH13" i="25"/>
  <c r="AB13" i="25"/>
  <c r="W13" i="25"/>
  <c r="Q13" i="25"/>
  <c r="G13" i="25"/>
  <c r="D13" i="25"/>
  <c r="AO12" i="25"/>
  <c r="AL12" i="25"/>
  <c r="AH12" i="25"/>
  <c r="AB12" i="25"/>
  <c r="AB24" i="25" s="1"/>
  <c r="W12" i="25"/>
  <c r="W24" i="25" s="1"/>
  <c r="Q12" i="25"/>
  <c r="G12" i="25"/>
  <c r="D12" i="25"/>
  <c r="D19" i="25"/>
  <c r="AK24" i="26"/>
  <c r="AJ24" i="26"/>
  <c r="AI24" i="26"/>
  <c r="AH23" i="26"/>
  <c r="C23" i="26" s="1"/>
  <c r="D23" i="26"/>
  <c r="AH22" i="26"/>
  <c r="C22" i="26" s="1"/>
  <c r="D22" i="26"/>
  <c r="AH21" i="26"/>
  <c r="C21" i="26" s="1"/>
  <c r="D21" i="26"/>
  <c r="AH20" i="26"/>
  <c r="C20" i="26" s="1"/>
  <c r="D20" i="26"/>
  <c r="D19" i="26"/>
  <c r="G19" i="26"/>
  <c r="C18" i="26"/>
  <c r="D18" i="26"/>
  <c r="L33" i="72"/>
  <c r="I24" i="26"/>
  <c r="G18" i="26"/>
  <c r="AQ24" i="26"/>
  <c r="AQ20" i="73" s="1"/>
  <c r="AN24" i="26"/>
  <c r="AM24" i="26"/>
  <c r="AG24" i="26"/>
  <c r="AG20" i="73" s="1"/>
  <c r="AF24" i="26"/>
  <c r="AE24" i="26"/>
  <c r="AD24" i="26"/>
  <c r="AC24" i="26"/>
  <c r="AA24" i="26"/>
  <c r="Y24" i="26"/>
  <c r="X24" i="26"/>
  <c r="V24" i="26"/>
  <c r="V20" i="73" s="1"/>
  <c r="U24" i="26"/>
  <c r="T24" i="26"/>
  <c r="S24" i="26"/>
  <c r="P24" i="26"/>
  <c r="P20" i="73" s="1"/>
  <c r="O24" i="26"/>
  <c r="N24" i="26"/>
  <c r="M24" i="26"/>
  <c r="K24" i="26"/>
  <c r="K20" i="73" s="1"/>
  <c r="J24" i="26"/>
  <c r="H24" i="26"/>
  <c r="E24" i="26"/>
  <c r="AO16" i="26"/>
  <c r="AL16" i="26"/>
  <c r="AH16" i="26"/>
  <c r="AB16" i="26"/>
  <c r="W16" i="26"/>
  <c r="Q16" i="26"/>
  <c r="G16" i="26"/>
  <c r="D16" i="26"/>
  <c r="AO15" i="26"/>
  <c r="AL15" i="26"/>
  <c r="AH15" i="26"/>
  <c r="AB15" i="26"/>
  <c r="W15" i="26"/>
  <c r="Q15" i="26"/>
  <c r="G15" i="26"/>
  <c r="D15" i="26"/>
  <c r="AO14" i="26"/>
  <c r="AL14" i="26"/>
  <c r="AH14" i="26"/>
  <c r="AB14" i="26"/>
  <c r="W14" i="26"/>
  <c r="Q14" i="26"/>
  <c r="G14" i="26"/>
  <c r="D14" i="26"/>
  <c r="AO13" i="26"/>
  <c r="AO24" i="26" s="1"/>
  <c r="AO20" i="73" s="1"/>
  <c r="AL13" i="26"/>
  <c r="AH13" i="26"/>
  <c r="AB13" i="26"/>
  <c r="W13" i="26"/>
  <c r="W24" i="26" s="1"/>
  <c r="Q13" i="26"/>
  <c r="G13" i="26"/>
  <c r="D13" i="26"/>
  <c r="AB12" i="26"/>
  <c r="AB24" i="26" s="1"/>
  <c r="Q12" i="26"/>
  <c r="G12" i="26"/>
  <c r="D12" i="26"/>
  <c r="F24" i="26"/>
  <c r="AK24" i="27"/>
  <c r="AK19" i="73" s="1"/>
  <c r="AJ24" i="27"/>
  <c r="AI24" i="27"/>
  <c r="AH23" i="27"/>
  <c r="C23" i="27"/>
  <c r="D23" i="27"/>
  <c r="AH22" i="27"/>
  <c r="D22" i="27"/>
  <c r="C22" i="27"/>
  <c r="AH21" i="27"/>
  <c r="C21" i="27" s="1"/>
  <c r="D21" i="27"/>
  <c r="AH20" i="27"/>
  <c r="C20" i="27" s="1"/>
  <c r="D20" i="27"/>
  <c r="AD24" i="27"/>
  <c r="V24" i="27"/>
  <c r="D19" i="27"/>
  <c r="AM33" i="72"/>
  <c r="W33" i="72"/>
  <c r="O33" i="72"/>
  <c r="D18" i="27"/>
  <c r="AP24" i="27"/>
  <c r="AP19" i="73" s="1"/>
  <c r="AN24" i="27"/>
  <c r="AG24" i="27"/>
  <c r="AF24" i="27"/>
  <c r="AE24" i="27"/>
  <c r="AE19" i="73" s="1"/>
  <c r="AC24" i="27"/>
  <c r="Z24" i="27"/>
  <c r="Y24" i="27"/>
  <c r="X24" i="27"/>
  <c r="X19" i="73" s="1"/>
  <c r="U24" i="27"/>
  <c r="T24" i="27"/>
  <c r="R24" i="27"/>
  <c r="P24" i="27"/>
  <c r="P19" i="73" s="1"/>
  <c r="O24" i="27"/>
  <c r="M24" i="27"/>
  <c r="L24" i="27"/>
  <c r="J24" i="27"/>
  <c r="I24" i="27"/>
  <c r="H24" i="27"/>
  <c r="F24" i="27"/>
  <c r="D17" i="27"/>
  <c r="AO16" i="27"/>
  <c r="AL16" i="27"/>
  <c r="AH16" i="27"/>
  <c r="AB16" i="27"/>
  <c r="W16" i="27"/>
  <c r="Q16" i="27"/>
  <c r="G16" i="27"/>
  <c r="D16" i="27"/>
  <c r="AO15" i="27"/>
  <c r="AL15" i="27"/>
  <c r="AH15" i="27"/>
  <c r="AB15" i="27"/>
  <c r="W15" i="27"/>
  <c r="Q15" i="27"/>
  <c r="G15" i="27"/>
  <c r="D15" i="27"/>
  <c r="AO14" i="27"/>
  <c r="AL14" i="27"/>
  <c r="AH14" i="27"/>
  <c r="AB14" i="27"/>
  <c r="W14" i="27"/>
  <c r="Q14" i="27"/>
  <c r="G14" i="27"/>
  <c r="D14" i="27"/>
  <c r="AO13" i="27"/>
  <c r="AL13" i="27"/>
  <c r="AH13" i="27"/>
  <c r="AB13" i="27"/>
  <c r="W13" i="27"/>
  <c r="Q13" i="27"/>
  <c r="C13" i="27" s="1"/>
  <c r="G13" i="27"/>
  <c r="D13" i="27"/>
  <c r="AO12" i="27"/>
  <c r="AL12" i="27"/>
  <c r="AH12" i="27"/>
  <c r="AB12" i="27"/>
  <c r="W12" i="27"/>
  <c r="Q12" i="27"/>
  <c r="Q24" i="27" s="1"/>
  <c r="G12" i="27"/>
  <c r="D12" i="27"/>
  <c r="AK24" i="28"/>
  <c r="AJ24" i="28"/>
  <c r="AJ18" i="73" s="1"/>
  <c r="AI24" i="28"/>
  <c r="AH23" i="28"/>
  <c r="C23" i="28" s="1"/>
  <c r="D23" i="28"/>
  <c r="AH22" i="28"/>
  <c r="C22" i="28" s="1"/>
  <c r="D22" i="28"/>
  <c r="AH21" i="28"/>
  <c r="C21" i="28" s="1"/>
  <c r="D21" i="28"/>
  <c r="AH20" i="28"/>
  <c r="C20" i="28" s="1"/>
  <c r="D20" i="28"/>
  <c r="C19" i="28"/>
  <c r="R24" i="28"/>
  <c r="D19" i="28"/>
  <c r="G19" i="28"/>
  <c r="D18" i="28"/>
  <c r="G18" i="28"/>
  <c r="AQ24" i="28"/>
  <c r="AP24" i="28"/>
  <c r="AN24" i="28"/>
  <c r="AM24" i="28"/>
  <c r="AG24" i="28"/>
  <c r="AF24" i="28"/>
  <c r="AE24" i="28"/>
  <c r="AD24" i="28"/>
  <c r="AD18" i="73" s="1"/>
  <c r="AC24" i="28"/>
  <c r="AA24" i="28"/>
  <c r="Y24" i="28"/>
  <c r="X24" i="28"/>
  <c r="X18" i="73" s="1"/>
  <c r="V24" i="28"/>
  <c r="U24" i="28"/>
  <c r="T24" i="28"/>
  <c r="S24" i="28"/>
  <c r="P24" i="28"/>
  <c r="O24" i="28"/>
  <c r="N24" i="28"/>
  <c r="M24" i="28"/>
  <c r="L24" i="28"/>
  <c r="K24" i="28"/>
  <c r="I24" i="28"/>
  <c r="H24" i="28"/>
  <c r="H18" i="73" s="1"/>
  <c r="D17" i="28"/>
  <c r="AO16" i="28"/>
  <c r="AL16" i="28"/>
  <c r="AH16" i="28"/>
  <c r="AB16" i="28"/>
  <c r="W16" i="28"/>
  <c r="Q16" i="28"/>
  <c r="G16" i="28"/>
  <c r="D16" i="28"/>
  <c r="AO15" i="28"/>
  <c r="AL15" i="28"/>
  <c r="AH15" i="28"/>
  <c r="AB15" i="28"/>
  <c r="W15" i="28"/>
  <c r="Q15" i="28"/>
  <c r="G15" i="28"/>
  <c r="D15" i="28"/>
  <c r="AO14" i="28"/>
  <c r="AL14" i="28"/>
  <c r="AH14" i="28"/>
  <c r="AB14" i="28"/>
  <c r="W14" i="28"/>
  <c r="Q14" i="28"/>
  <c r="G14" i="28"/>
  <c r="D14" i="28"/>
  <c r="AO13" i="28"/>
  <c r="AL13" i="28"/>
  <c r="AH13" i="28"/>
  <c r="AB13" i="28"/>
  <c r="AB24" i="28" s="1"/>
  <c r="W13" i="28"/>
  <c r="Q13" i="28"/>
  <c r="Q24" i="28" s="1"/>
  <c r="G13" i="28"/>
  <c r="D13" i="28"/>
  <c r="AO12" i="28"/>
  <c r="AL12" i="28"/>
  <c r="AH12" i="28"/>
  <c r="G12" i="28"/>
  <c r="D12" i="28"/>
  <c r="AK24" i="29"/>
  <c r="AJ24" i="29"/>
  <c r="AI24" i="29"/>
  <c r="AH23" i="29"/>
  <c r="C23" i="29" s="1"/>
  <c r="D23" i="29"/>
  <c r="AH22" i="29"/>
  <c r="D22" i="29"/>
  <c r="C22" i="29"/>
  <c r="AH21" i="29"/>
  <c r="C21" i="29" s="1"/>
  <c r="D21" i="29"/>
  <c r="D20" i="29"/>
  <c r="C20" i="29"/>
  <c r="D19" i="29"/>
  <c r="C18" i="29"/>
  <c r="Z33" i="72"/>
  <c r="D18" i="29"/>
  <c r="G18" i="29"/>
  <c r="AQ24" i="29"/>
  <c r="AP24" i="29"/>
  <c r="AN24" i="29"/>
  <c r="AN17" i="73" s="1"/>
  <c r="AM24" i="29"/>
  <c r="AG24" i="29"/>
  <c r="AF24" i="29"/>
  <c r="AE24" i="29"/>
  <c r="AE17" i="73" s="1"/>
  <c r="AD24" i="29"/>
  <c r="AC24" i="29"/>
  <c r="C17" i="29"/>
  <c r="AA24" i="29"/>
  <c r="Y24" i="29"/>
  <c r="X24" i="29"/>
  <c r="V24" i="29"/>
  <c r="U24" i="29"/>
  <c r="T24" i="29"/>
  <c r="S24" i="29"/>
  <c r="P24" i="29"/>
  <c r="O24" i="29"/>
  <c r="N24" i="29"/>
  <c r="M24" i="29"/>
  <c r="L24" i="29"/>
  <c r="K24" i="29"/>
  <c r="K17" i="73" s="1"/>
  <c r="I24" i="29"/>
  <c r="H24" i="29"/>
  <c r="F24" i="29"/>
  <c r="G17" i="29"/>
  <c r="AO16" i="29"/>
  <c r="AL16" i="29"/>
  <c r="AH16" i="29"/>
  <c r="AB16" i="29"/>
  <c r="W16" i="29"/>
  <c r="Q16" i="29"/>
  <c r="G16" i="29"/>
  <c r="D16" i="29"/>
  <c r="AO15" i="29"/>
  <c r="AL15" i="29"/>
  <c r="AH15" i="29"/>
  <c r="AB15" i="29"/>
  <c r="W15" i="29"/>
  <c r="Q15" i="29"/>
  <c r="G15" i="29"/>
  <c r="D15" i="29"/>
  <c r="AO14" i="29"/>
  <c r="AL14" i="29"/>
  <c r="AH14" i="29"/>
  <c r="AB14" i="29"/>
  <c r="W14" i="29"/>
  <c r="Q14" i="29"/>
  <c r="G14" i="29"/>
  <c r="D14" i="29"/>
  <c r="AO13" i="29"/>
  <c r="AL13" i="29"/>
  <c r="AL24" i="29" s="1"/>
  <c r="AL17" i="73" s="1"/>
  <c r="AH13" i="29"/>
  <c r="AB13" i="29"/>
  <c r="W13" i="29"/>
  <c r="Q13" i="29"/>
  <c r="G13" i="29"/>
  <c r="D13" i="29"/>
  <c r="AO12" i="29"/>
  <c r="AH12" i="29"/>
  <c r="AB12" i="29"/>
  <c r="W12" i="29"/>
  <c r="W24" i="29" s="1"/>
  <c r="Q12" i="29"/>
  <c r="G12" i="29"/>
  <c r="D12" i="29"/>
  <c r="D17" i="29"/>
  <c r="AK24" i="30"/>
  <c r="AJ24" i="30"/>
  <c r="AJ16" i="73" s="1"/>
  <c r="AI24" i="30"/>
  <c r="AH23" i="30"/>
  <c r="C23" i="30" s="1"/>
  <c r="D23" i="30"/>
  <c r="AH22" i="30"/>
  <c r="C22" i="30" s="1"/>
  <c r="D22" i="30"/>
  <c r="AH21" i="30"/>
  <c r="C21" i="30" s="1"/>
  <c r="D21" i="30"/>
  <c r="AH20" i="30"/>
  <c r="C20" i="30" s="1"/>
  <c r="D20" i="30"/>
  <c r="D19" i="30"/>
  <c r="C19" i="30"/>
  <c r="AD24" i="30"/>
  <c r="G18" i="30"/>
  <c r="D18" i="30"/>
  <c r="C18" i="30"/>
  <c r="AQ24" i="30"/>
  <c r="AN24" i="30"/>
  <c r="AN16" i="73" s="1"/>
  <c r="AM24" i="30"/>
  <c r="AG24" i="30"/>
  <c r="AF24" i="30"/>
  <c r="AE24" i="30"/>
  <c r="AC24" i="30"/>
  <c r="AA24" i="30"/>
  <c r="AA16" i="73" s="1"/>
  <c r="Z24" i="30"/>
  <c r="Y24" i="30"/>
  <c r="X24" i="30"/>
  <c r="V24" i="30"/>
  <c r="U24" i="30"/>
  <c r="T24" i="30"/>
  <c r="S24" i="30"/>
  <c r="R24" i="30"/>
  <c r="R16" i="73" s="1"/>
  <c r="P24" i="30"/>
  <c r="O24" i="30"/>
  <c r="N24" i="30"/>
  <c r="M24" i="30"/>
  <c r="L24" i="30"/>
  <c r="K24" i="30"/>
  <c r="J24" i="30"/>
  <c r="H24" i="30"/>
  <c r="E24" i="30"/>
  <c r="D17" i="30"/>
  <c r="AO16" i="30"/>
  <c r="AL16" i="30"/>
  <c r="AH16" i="30"/>
  <c r="AB16" i="30"/>
  <c r="W16" i="30"/>
  <c r="Q16" i="30"/>
  <c r="C16" i="30" s="1"/>
  <c r="G16" i="30"/>
  <c r="D16" i="30"/>
  <c r="AO15" i="30"/>
  <c r="AL15" i="30"/>
  <c r="AH15" i="30"/>
  <c r="AB15" i="30"/>
  <c r="W15" i="30"/>
  <c r="Q15" i="30"/>
  <c r="C15" i="30" s="1"/>
  <c r="G15" i="30"/>
  <c r="D15" i="30"/>
  <c r="AO14" i="30"/>
  <c r="AO24" i="30" s="1"/>
  <c r="AO16" i="73" s="1"/>
  <c r="AL14" i="30"/>
  <c r="AH14" i="30"/>
  <c r="AB14" i="30"/>
  <c r="W14" i="30"/>
  <c r="Q14" i="30"/>
  <c r="G14" i="30"/>
  <c r="D14" i="30"/>
  <c r="AL13" i="30"/>
  <c r="AH13" i="30"/>
  <c r="AB13" i="30"/>
  <c r="W13" i="30"/>
  <c r="Q13" i="30"/>
  <c r="G13" i="30"/>
  <c r="D13" i="30"/>
  <c r="AH12" i="30"/>
  <c r="AB12" i="30"/>
  <c r="W12" i="30"/>
  <c r="Q12" i="30"/>
  <c r="G12" i="30"/>
  <c r="D12" i="30"/>
  <c r="AK24" i="31"/>
  <c r="AK15" i="73" s="1"/>
  <c r="AJ24" i="31"/>
  <c r="AI24" i="31"/>
  <c r="AH23" i="31"/>
  <c r="D23" i="31"/>
  <c r="C23" i="31"/>
  <c r="AH22" i="31"/>
  <c r="C22" i="31" s="1"/>
  <c r="D22" i="31"/>
  <c r="AH21" i="31"/>
  <c r="C21" i="31" s="1"/>
  <c r="D21" i="31"/>
  <c r="D20" i="31"/>
  <c r="C20" i="31"/>
  <c r="D19" i="31"/>
  <c r="AB33" i="72"/>
  <c r="V33" i="72"/>
  <c r="H33" i="72"/>
  <c r="AQ24" i="31"/>
  <c r="AN24" i="31"/>
  <c r="AM24" i="31"/>
  <c r="AM15" i="73" s="1"/>
  <c r="AG24" i="31"/>
  <c r="AF24" i="31"/>
  <c r="AE24" i="31"/>
  <c r="AD24" i="31"/>
  <c r="AD15" i="73" s="1"/>
  <c r="AC24" i="31"/>
  <c r="AA24" i="31"/>
  <c r="Z24" i="31"/>
  <c r="Z15" i="73" s="1"/>
  <c r="Y24" i="31"/>
  <c r="Y15" i="73" s="1"/>
  <c r="X24" i="31"/>
  <c r="V24" i="31"/>
  <c r="U24" i="31"/>
  <c r="U15" i="73" s="1"/>
  <c r="T24" i="31"/>
  <c r="T15" i="73" s="1"/>
  <c r="S24" i="31"/>
  <c r="R24" i="31"/>
  <c r="P24" i="31"/>
  <c r="O24" i="31"/>
  <c r="N24" i="31"/>
  <c r="M24" i="31"/>
  <c r="L24" i="31"/>
  <c r="K24" i="31"/>
  <c r="K15" i="73" s="1"/>
  <c r="J24" i="31"/>
  <c r="I24" i="31"/>
  <c r="F24" i="31"/>
  <c r="F15" i="73" s="1"/>
  <c r="AO16" i="31"/>
  <c r="AL16" i="31"/>
  <c r="AH16" i="31"/>
  <c r="AB16" i="31"/>
  <c r="W16" i="31"/>
  <c r="Q16" i="31"/>
  <c r="G16" i="31"/>
  <c r="D16" i="31"/>
  <c r="AO15" i="31"/>
  <c r="AL15" i="31"/>
  <c r="AH15" i="31"/>
  <c r="AB15" i="31"/>
  <c r="W15" i="31"/>
  <c r="Q15" i="31"/>
  <c r="G15" i="31"/>
  <c r="D15" i="31"/>
  <c r="AO14" i="31"/>
  <c r="AL14" i="31"/>
  <c r="AH14" i="31"/>
  <c r="AB14" i="31"/>
  <c r="W14" i="31"/>
  <c r="Q14" i="31"/>
  <c r="G14" i="31"/>
  <c r="D14" i="31"/>
  <c r="AO13" i="31"/>
  <c r="AH13" i="31"/>
  <c r="AB13" i="31"/>
  <c r="W13" i="31"/>
  <c r="Q13" i="31"/>
  <c r="G13" i="31"/>
  <c r="D13" i="31"/>
  <c r="AO12" i="31"/>
  <c r="AL12" i="31"/>
  <c r="AH12" i="31"/>
  <c r="AB12" i="31"/>
  <c r="W12" i="31"/>
  <c r="Q12" i="31"/>
  <c r="G12" i="31"/>
  <c r="D12" i="31"/>
  <c r="AK24" i="16"/>
  <c r="AJ24" i="16"/>
  <c r="AI24" i="16"/>
  <c r="AH23" i="16"/>
  <c r="C23" i="16" s="1"/>
  <c r="D23" i="16"/>
  <c r="AH22" i="16"/>
  <c r="C22" i="16" s="1"/>
  <c r="D22" i="16"/>
  <c r="AH21" i="16"/>
  <c r="C21" i="16" s="1"/>
  <c r="D21" i="16"/>
  <c r="AH20" i="16"/>
  <c r="C20" i="16" s="1"/>
  <c r="D20" i="16"/>
  <c r="AN34" i="72"/>
  <c r="AF34" i="72"/>
  <c r="D19" i="16"/>
  <c r="P34" i="72"/>
  <c r="L34" i="72"/>
  <c r="H34" i="72"/>
  <c r="AC24" i="16"/>
  <c r="M24" i="16"/>
  <c r="G18" i="16"/>
  <c r="D18" i="16"/>
  <c r="C18" i="16"/>
  <c r="AQ24" i="16"/>
  <c r="AQ14" i="73" s="1"/>
  <c r="AP24" i="16"/>
  <c r="AN24" i="16"/>
  <c r="AN14" i="73" s="1"/>
  <c r="AM24" i="16"/>
  <c r="AE24" i="16"/>
  <c r="AE14" i="73" s="1"/>
  <c r="AD24" i="16"/>
  <c r="Z24" i="16"/>
  <c r="U24" i="16"/>
  <c r="S24" i="16"/>
  <c r="S14" i="73" s="1"/>
  <c r="R24" i="16"/>
  <c r="J24" i="16"/>
  <c r="G17" i="16"/>
  <c r="F24" i="16"/>
  <c r="G16" i="16"/>
  <c r="D16" i="16"/>
  <c r="C16" i="16"/>
  <c r="C15" i="16"/>
  <c r="G15" i="16"/>
  <c r="D15" i="16"/>
  <c r="G14" i="16"/>
  <c r="D14" i="16"/>
  <c r="AL24" i="16"/>
  <c r="Y28" i="72"/>
  <c r="C13" i="16"/>
  <c r="G13" i="16"/>
  <c r="D13" i="16"/>
  <c r="AG24" i="16"/>
  <c r="AA24" i="16"/>
  <c r="Y24" i="16"/>
  <c r="V24" i="16"/>
  <c r="O24" i="16"/>
  <c r="N24" i="16"/>
  <c r="K24" i="16"/>
  <c r="C12" i="16"/>
  <c r="D17" i="16"/>
  <c r="AK24" i="15"/>
  <c r="AK13" i="73" s="1"/>
  <c r="AJ24" i="15"/>
  <c r="AI24" i="15"/>
  <c r="AH23" i="15"/>
  <c r="C23" i="15" s="1"/>
  <c r="D23" i="15"/>
  <c r="AH22" i="15"/>
  <c r="C22" i="15" s="1"/>
  <c r="D22" i="15"/>
  <c r="AH21" i="15"/>
  <c r="C21" i="15" s="1"/>
  <c r="D21" i="15"/>
  <c r="AH20" i="15"/>
  <c r="C20" i="15" s="1"/>
  <c r="D20" i="15"/>
  <c r="S24" i="15"/>
  <c r="G19" i="15"/>
  <c r="AQ24" i="15"/>
  <c r="AQ13" i="73" s="1"/>
  <c r="AN33" i="72"/>
  <c r="AF33" i="72"/>
  <c r="AE24" i="15"/>
  <c r="D18" i="15"/>
  <c r="Y24" i="15"/>
  <c r="X33" i="72"/>
  <c r="U33" i="72"/>
  <c r="P33" i="72"/>
  <c r="M24" i="15"/>
  <c r="I24" i="15"/>
  <c r="AN24" i="15"/>
  <c r="AN13" i="73" s="1"/>
  <c r="AM24" i="15"/>
  <c r="AM13" i="73" s="1"/>
  <c r="AG24" i="15"/>
  <c r="AF24" i="15"/>
  <c r="AD24" i="15"/>
  <c r="AD13" i="73" s="1"/>
  <c r="AA24" i="15"/>
  <c r="Z24" i="15"/>
  <c r="X24" i="15"/>
  <c r="W32" i="72"/>
  <c r="V24" i="15"/>
  <c r="T24" i="15"/>
  <c r="R24" i="15"/>
  <c r="C17" i="15"/>
  <c r="P24" i="15"/>
  <c r="O24" i="15"/>
  <c r="N24" i="15"/>
  <c r="L24" i="15"/>
  <c r="L13" i="73" s="1"/>
  <c r="J24" i="15"/>
  <c r="H24" i="15"/>
  <c r="E24" i="15"/>
  <c r="AO16" i="15"/>
  <c r="AL16" i="15"/>
  <c r="AH16" i="15"/>
  <c r="AB16" i="15"/>
  <c r="W16" i="15"/>
  <c r="Q16" i="15"/>
  <c r="G16" i="15"/>
  <c r="D16" i="15"/>
  <c r="AO15" i="15"/>
  <c r="AL15" i="15"/>
  <c r="AH15" i="15"/>
  <c r="AB15" i="15"/>
  <c r="W15" i="15"/>
  <c r="Q15" i="15"/>
  <c r="G15" i="15"/>
  <c r="D15" i="15"/>
  <c r="AO14" i="15"/>
  <c r="AL14" i="15"/>
  <c r="AH14" i="15"/>
  <c r="AB14" i="15"/>
  <c r="W14" i="15"/>
  <c r="Q14" i="15"/>
  <c r="G14" i="15"/>
  <c r="D14" i="15"/>
  <c r="AO13" i="15"/>
  <c r="AL13" i="15"/>
  <c r="AH13" i="15"/>
  <c r="AB13" i="15"/>
  <c r="W13" i="15"/>
  <c r="Q13" i="15"/>
  <c r="G13" i="15"/>
  <c r="D13" i="15"/>
  <c r="AO12" i="15"/>
  <c r="AO24" i="15" s="1"/>
  <c r="AO13" i="73" s="1"/>
  <c r="AL12" i="15"/>
  <c r="AH12" i="15"/>
  <c r="AB12" i="15"/>
  <c r="W12" i="15"/>
  <c r="Q12" i="15"/>
  <c r="G12" i="15"/>
  <c r="D12" i="15"/>
  <c r="AK24" i="14"/>
  <c r="AJ24" i="14"/>
  <c r="AI24" i="14"/>
  <c r="AI12" i="73" s="1"/>
  <c r="AH23" i="14"/>
  <c r="C23" i="14" s="1"/>
  <c r="D23" i="14"/>
  <c r="AH22" i="14"/>
  <c r="C22" i="14" s="1"/>
  <c r="D22" i="14"/>
  <c r="AH21" i="14"/>
  <c r="C21" i="14" s="1"/>
  <c r="D21" i="14"/>
  <c r="D20" i="14"/>
  <c r="C20" i="14"/>
  <c r="G19" i="14"/>
  <c r="AP33" i="72"/>
  <c r="AL33" i="72"/>
  <c r="AD33" i="72"/>
  <c r="AA33" i="72"/>
  <c r="S24" i="14"/>
  <c r="S12" i="73" s="1"/>
  <c r="R33" i="72"/>
  <c r="K33" i="72"/>
  <c r="G18" i="14"/>
  <c r="AQ24" i="14"/>
  <c r="AQ12" i="73" s="1"/>
  <c r="AN24" i="14"/>
  <c r="AM24" i="14"/>
  <c r="AM12" i="73" s="1"/>
  <c r="AG24" i="14"/>
  <c r="AF24" i="14"/>
  <c r="AF12" i="73" s="1"/>
  <c r="AE24" i="14"/>
  <c r="AC24" i="14"/>
  <c r="AB32" i="72"/>
  <c r="Y24" i="14"/>
  <c r="X24" i="14"/>
  <c r="V24" i="14"/>
  <c r="U24" i="14"/>
  <c r="T24" i="14"/>
  <c r="T12" i="73" s="1"/>
  <c r="R24" i="14"/>
  <c r="P24" i="14"/>
  <c r="P12" i="73" s="1"/>
  <c r="O24" i="14"/>
  <c r="M24" i="14"/>
  <c r="M12" i="73" s="1"/>
  <c r="L24" i="14"/>
  <c r="J24" i="14"/>
  <c r="J12" i="73" s="1"/>
  <c r="I24" i="14"/>
  <c r="H24" i="14"/>
  <c r="H12" i="73" s="1"/>
  <c r="F24" i="14"/>
  <c r="AO16" i="14"/>
  <c r="AL16" i="14"/>
  <c r="AH16" i="14"/>
  <c r="AB16" i="14"/>
  <c r="W16" i="14"/>
  <c r="Q16" i="14"/>
  <c r="G16" i="14"/>
  <c r="D16" i="14"/>
  <c r="AO15" i="14"/>
  <c r="AL15" i="14"/>
  <c r="AH15" i="14"/>
  <c r="AB15" i="14"/>
  <c r="W15" i="14"/>
  <c r="Q15" i="14"/>
  <c r="G15" i="14"/>
  <c r="D15" i="14"/>
  <c r="AO14" i="14"/>
  <c r="AO24" i="14" s="1"/>
  <c r="AO12" i="73" s="1"/>
  <c r="AL14" i="14"/>
  <c r="AH14" i="14"/>
  <c r="AB14" i="14"/>
  <c r="W14" i="14"/>
  <c r="Q14" i="14"/>
  <c r="G14" i="14"/>
  <c r="D14" i="14"/>
  <c r="AL13" i="14"/>
  <c r="AH13" i="14"/>
  <c r="AB13" i="14"/>
  <c r="W13" i="14"/>
  <c r="Q13" i="14"/>
  <c r="G13" i="14"/>
  <c r="D13" i="14"/>
  <c r="AL12" i="14"/>
  <c r="AB12" i="14"/>
  <c r="W12" i="14"/>
  <c r="Q12" i="14"/>
  <c r="G12" i="14"/>
  <c r="D12" i="14"/>
  <c r="D17" i="14"/>
  <c r="C19" i="14"/>
  <c r="D12" i="32"/>
  <c r="D13" i="32"/>
  <c r="D14" i="32"/>
  <c r="C14" i="32"/>
  <c r="D15" i="32"/>
  <c r="D16" i="32"/>
  <c r="C16" i="32"/>
  <c r="C17" i="32"/>
  <c r="D17" i="32"/>
  <c r="D18" i="32"/>
  <c r="C19" i="32"/>
  <c r="D19" i="32"/>
  <c r="C20" i="32"/>
  <c r="D20" i="32"/>
  <c r="D21" i="32"/>
  <c r="C21" i="32"/>
  <c r="D22" i="32"/>
  <c r="C22" i="32"/>
  <c r="D23" i="32"/>
  <c r="C23" i="32"/>
  <c r="C12" i="32"/>
  <c r="C15" i="32"/>
  <c r="C13" i="32"/>
  <c r="D24" i="32"/>
  <c r="C18" i="32"/>
  <c r="S23" i="72"/>
  <c r="S25" i="72" s="1"/>
  <c r="R23" i="72"/>
  <c r="R25" i="72" s="1"/>
  <c r="N23" i="72"/>
  <c r="N25" i="72" s="1"/>
  <c r="G23" i="72"/>
  <c r="E23" i="72"/>
  <c r="E25" i="72" s="1"/>
  <c r="AE23" i="72"/>
  <c r="AE25" i="72" s="1"/>
  <c r="AD23" i="72"/>
  <c r="AD25" i="72" s="1"/>
  <c r="AA23" i="72"/>
  <c r="AA25" i="72" s="1"/>
  <c r="Z23" i="72"/>
  <c r="Z25" i="72" s="1"/>
  <c r="W23" i="72"/>
  <c r="W25" i="72" s="1"/>
  <c r="V23" i="72"/>
  <c r="V25" i="72" s="1"/>
  <c r="P23" i="72"/>
  <c r="P25" i="72" s="1"/>
  <c r="J23" i="72"/>
  <c r="J25" i="72" s="1"/>
  <c r="F23" i="72"/>
  <c r="F25" i="72" s="1"/>
  <c r="D20" i="72"/>
  <c r="D21" i="72"/>
  <c r="D22" i="72"/>
  <c r="C12" i="72"/>
  <c r="AI50" i="73"/>
  <c r="V34" i="72"/>
  <c r="N33" i="72"/>
  <c r="AQ50" i="73"/>
  <c r="AM50" i="73"/>
  <c r="Q32" i="72"/>
  <c r="C11" i="72"/>
  <c r="O23" i="72"/>
  <c r="O25" i="72" s="1"/>
  <c r="Q23" i="72"/>
  <c r="Q25" i="72" s="1"/>
  <c r="T23" i="72"/>
  <c r="T25" i="72" s="1"/>
  <c r="U23" i="72"/>
  <c r="U25" i="72" s="1"/>
  <c r="X23" i="72"/>
  <c r="X25" i="72" s="1"/>
  <c r="Y23" i="72"/>
  <c r="Y25" i="72" s="1"/>
  <c r="AB23" i="72"/>
  <c r="AB25" i="72" s="1"/>
  <c r="AC23" i="72"/>
  <c r="AC25" i="72" s="1"/>
  <c r="AF23" i="72"/>
  <c r="AF25" i="72" s="1"/>
  <c r="AG23" i="72"/>
  <c r="AG25" i="72" s="1"/>
  <c r="AH23" i="72"/>
  <c r="AH25" i="72" s="1"/>
  <c r="AJ35" i="72"/>
  <c r="AL35" i="72"/>
  <c r="AM35" i="72"/>
  <c r="AN35" i="72"/>
  <c r="AJ36" i="72"/>
  <c r="AL36" i="72"/>
  <c r="AM36" i="72"/>
  <c r="AN36" i="72"/>
  <c r="AJ37" i="72"/>
  <c r="AL37" i="72"/>
  <c r="AM37" i="72"/>
  <c r="AN37" i="72"/>
  <c r="AJ38" i="72"/>
  <c r="AK38" i="72"/>
  <c r="AL38" i="72"/>
  <c r="AM38" i="72"/>
  <c r="AN38" i="72"/>
  <c r="I27" i="72"/>
  <c r="J27" i="72"/>
  <c r="K27" i="72"/>
  <c r="L27" i="72"/>
  <c r="M27" i="72"/>
  <c r="N27" i="72"/>
  <c r="O27" i="72"/>
  <c r="P27" i="72"/>
  <c r="R27" i="72"/>
  <c r="S27" i="72"/>
  <c r="T27" i="72"/>
  <c r="U27" i="72"/>
  <c r="V27" i="72"/>
  <c r="X27" i="72"/>
  <c r="Y27" i="72"/>
  <c r="Z27" i="72"/>
  <c r="AC27" i="72"/>
  <c r="AD27" i="72"/>
  <c r="AE27" i="72"/>
  <c r="AF27" i="72"/>
  <c r="AG27" i="72"/>
  <c r="AI27" i="72"/>
  <c r="AJ27" i="72"/>
  <c r="AK27" i="72"/>
  <c r="AM27" i="72"/>
  <c r="AN27" i="72"/>
  <c r="AP27" i="72"/>
  <c r="AQ27" i="72"/>
  <c r="I28" i="72"/>
  <c r="J28" i="72"/>
  <c r="K28" i="72"/>
  <c r="L28" i="72"/>
  <c r="M28" i="72"/>
  <c r="N28" i="72"/>
  <c r="O28" i="72"/>
  <c r="P28" i="72"/>
  <c r="R28" i="72"/>
  <c r="S28" i="72"/>
  <c r="T28" i="72"/>
  <c r="U28" i="72"/>
  <c r="V28" i="72"/>
  <c r="X28" i="72"/>
  <c r="Z28" i="72"/>
  <c r="AC28" i="72"/>
  <c r="AD28" i="72"/>
  <c r="AE28" i="72"/>
  <c r="AF28" i="72"/>
  <c r="AG28" i="72"/>
  <c r="AI28" i="72"/>
  <c r="AJ28" i="72"/>
  <c r="AK28" i="72"/>
  <c r="AM28" i="72"/>
  <c r="AN28" i="72"/>
  <c r="AP28" i="72"/>
  <c r="AQ28" i="72"/>
  <c r="I29" i="72"/>
  <c r="J29" i="72"/>
  <c r="K29" i="72"/>
  <c r="M29" i="72"/>
  <c r="N29" i="72"/>
  <c r="O29" i="72"/>
  <c r="P29" i="72"/>
  <c r="R29" i="72"/>
  <c r="S29" i="72"/>
  <c r="T29" i="72"/>
  <c r="U29" i="72"/>
  <c r="V29" i="72"/>
  <c r="X29" i="72"/>
  <c r="Y29" i="72"/>
  <c r="AC29" i="72"/>
  <c r="AD29" i="72"/>
  <c r="AE29" i="72"/>
  <c r="AF29" i="72"/>
  <c r="AG29" i="72"/>
  <c r="AI29" i="72"/>
  <c r="AJ29" i="72"/>
  <c r="AK29" i="72"/>
  <c r="AM29" i="72"/>
  <c r="AN29" i="72"/>
  <c r="AP29" i="72"/>
  <c r="AQ29" i="72"/>
  <c r="I30" i="72"/>
  <c r="J30" i="72"/>
  <c r="K30" i="72"/>
  <c r="L30" i="72"/>
  <c r="M30" i="72"/>
  <c r="N30" i="72"/>
  <c r="O30" i="72"/>
  <c r="P30" i="72"/>
  <c r="R30" i="72"/>
  <c r="S30" i="72"/>
  <c r="T30" i="72"/>
  <c r="U30" i="72"/>
  <c r="V30" i="72"/>
  <c r="X30" i="72"/>
  <c r="Y30" i="72"/>
  <c r="Z30" i="72"/>
  <c r="AA30" i="72"/>
  <c r="AC30" i="72"/>
  <c r="AD30" i="72"/>
  <c r="AE30" i="72"/>
  <c r="AF30" i="72"/>
  <c r="AG30" i="72"/>
  <c r="AI30" i="72"/>
  <c r="AJ30" i="72"/>
  <c r="AK30" i="72"/>
  <c r="AM30" i="72"/>
  <c r="AN30" i="72"/>
  <c r="AP30" i="72"/>
  <c r="AQ30" i="72"/>
  <c r="I31" i="72"/>
  <c r="J31" i="72"/>
  <c r="K31" i="72"/>
  <c r="L31" i="72"/>
  <c r="M31" i="72"/>
  <c r="N31" i="72"/>
  <c r="O31" i="72"/>
  <c r="P31" i="72"/>
  <c r="R31" i="72"/>
  <c r="S31" i="72"/>
  <c r="T31" i="72"/>
  <c r="U31" i="72"/>
  <c r="V31" i="72"/>
  <c r="X31" i="72"/>
  <c r="Y31" i="72"/>
  <c r="Z31" i="72"/>
  <c r="AA31" i="72"/>
  <c r="AC31" i="72"/>
  <c r="AD31" i="72"/>
  <c r="AE31" i="72"/>
  <c r="AF31" i="72"/>
  <c r="AG31" i="72"/>
  <c r="AI31" i="72"/>
  <c r="AJ31" i="72"/>
  <c r="AK31" i="72"/>
  <c r="AM31" i="72"/>
  <c r="AN31" i="72"/>
  <c r="AP31" i="72"/>
  <c r="AQ31" i="72"/>
  <c r="L32" i="72"/>
  <c r="O32" i="72"/>
  <c r="T32" i="72"/>
  <c r="X32" i="72"/>
  <c r="AA32" i="72"/>
  <c r="AF32" i="72"/>
  <c r="AH32" i="72"/>
  <c r="AI32" i="72"/>
  <c r="AJ32" i="72"/>
  <c r="AK32" i="72"/>
  <c r="AM32" i="72"/>
  <c r="J33" i="72"/>
  <c r="Q33" i="72"/>
  <c r="Y33" i="72"/>
  <c r="AC33" i="72"/>
  <c r="AE33" i="72"/>
  <c r="AG33" i="72"/>
  <c r="AH33" i="72"/>
  <c r="AI33" i="72"/>
  <c r="AJ33" i="72"/>
  <c r="AK33" i="72"/>
  <c r="AO33" i="72"/>
  <c r="AQ33" i="72"/>
  <c r="K34" i="72"/>
  <c r="M34" i="72"/>
  <c r="O34" i="72"/>
  <c r="Q34" i="72"/>
  <c r="S34" i="72"/>
  <c r="U34" i="72"/>
  <c r="W34" i="72"/>
  <c r="Y34" i="72"/>
  <c r="AA34" i="72"/>
  <c r="AC34" i="72"/>
  <c r="AG34" i="72"/>
  <c r="AH34" i="72"/>
  <c r="AI34" i="72"/>
  <c r="AJ34" i="72"/>
  <c r="AK34" i="72"/>
  <c r="AL34" i="72"/>
  <c r="AM34" i="72"/>
  <c r="AO34" i="72"/>
  <c r="AP34" i="72"/>
  <c r="AQ34" i="72"/>
  <c r="H32" i="72"/>
  <c r="H31" i="72"/>
  <c r="H30" i="72"/>
  <c r="H29" i="72"/>
  <c r="H28" i="72"/>
  <c r="H27" i="72"/>
  <c r="F27" i="72"/>
  <c r="F28" i="72"/>
  <c r="F29" i="72"/>
  <c r="F30" i="72"/>
  <c r="F31" i="72"/>
  <c r="E28" i="72"/>
  <c r="E29" i="72"/>
  <c r="E30" i="72"/>
  <c r="E31" i="72"/>
  <c r="E34" i="72"/>
  <c r="E27" i="72"/>
  <c r="AQ25" i="72"/>
  <c r="AO25" i="72"/>
  <c r="V14" i="73"/>
  <c r="S50" i="73"/>
  <c r="AQ65" i="73"/>
  <c r="P65" i="73"/>
  <c r="AP63" i="73"/>
  <c r="P11" i="73"/>
  <c r="N65" i="73"/>
  <c r="AM65" i="73"/>
  <c r="AM20" i="73"/>
  <c r="L64" i="73"/>
  <c r="AK68" i="73"/>
  <c r="AK50" i="73"/>
  <c r="AJ68" i="73"/>
  <c r="J68" i="73"/>
  <c r="J65" i="73"/>
  <c r="AJ64" i="73"/>
  <c r="AI60" i="73"/>
  <c r="AI20" i="73"/>
  <c r="H66" i="73"/>
  <c r="AF62" i="73"/>
  <c r="F57" i="73"/>
  <c r="E29" i="73"/>
  <c r="AK65" i="73"/>
  <c r="AI65" i="73"/>
  <c r="M65" i="73"/>
  <c r="K65" i="73"/>
  <c r="AP65" i="73"/>
  <c r="AN65" i="73"/>
  <c r="AG65" i="73"/>
  <c r="AF65" i="73"/>
  <c r="AE65" i="73"/>
  <c r="AC65" i="73"/>
  <c r="AA65" i="73"/>
  <c r="Z65" i="73"/>
  <c r="Y65" i="73"/>
  <c r="V65" i="73"/>
  <c r="U65" i="73"/>
  <c r="T65" i="73"/>
  <c r="R65" i="73"/>
  <c r="L65" i="73"/>
  <c r="AK23" i="73"/>
  <c r="AJ23" i="73"/>
  <c r="AI23" i="73"/>
  <c r="AN23" i="73"/>
  <c r="AM23" i="73"/>
  <c r="AE23" i="73"/>
  <c r="AA23" i="73"/>
  <c r="Z23" i="73"/>
  <c r="Y23" i="73"/>
  <c r="V23" i="73"/>
  <c r="U23" i="73"/>
  <c r="T23" i="73"/>
  <c r="R23" i="73"/>
  <c r="P23" i="73"/>
  <c r="O23" i="73"/>
  <c r="K23" i="73"/>
  <c r="AO23" i="73"/>
  <c r="AK20" i="73"/>
  <c r="AJ20" i="73"/>
  <c r="X20" i="73"/>
  <c r="T20" i="73"/>
  <c r="O20" i="73"/>
  <c r="AK51" i="73"/>
  <c r="AJ51" i="73"/>
  <c r="AI51" i="73"/>
  <c r="AD51" i="73"/>
  <c r="Z51" i="73"/>
  <c r="V51" i="73"/>
  <c r="R51" i="73"/>
  <c r="N51" i="73"/>
  <c r="AQ51" i="73"/>
  <c r="AN51" i="73"/>
  <c r="AM51" i="73"/>
  <c r="AF51" i="73"/>
  <c r="AE51" i="73"/>
  <c r="AC51" i="73"/>
  <c r="AA51" i="73"/>
  <c r="X51" i="73"/>
  <c r="U51" i="73"/>
  <c r="T51" i="73"/>
  <c r="S51" i="73"/>
  <c r="P51" i="73"/>
  <c r="O51" i="73"/>
  <c r="M51" i="73"/>
  <c r="I51" i="73"/>
  <c r="H51" i="73"/>
  <c r="Z68" i="73"/>
  <c r="R68" i="73"/>
  <c r="AG68" i="73"/>
  <c r="AQ68" i="73"/>
  <c r="AN68" i="73"/>
  <c r="AM68" i="73"/>
  <c r="AC68" i="73"/>
  <c r="Y68" i="73"/>
  <c r="V68" i="73"/>
  <c r="N68" i="73"/>
  <c r="L68" i="73"/>
  <c r="H68" i="73"/>
  <c r="AK67" i="73"/>
  <c r="AJ67" i="73"/>
  <c r="AI67" i="73"/>
  <c r="Y67" i="73"/>
  <c r="I67" i="73"/>
  <c r="AD67" i="73"/>
  <c r="N67" i="73"/>
  <c r="AQ67" i="73"/>
  <c r="AM67" i="73"/>
  <c r="AF67" i="73"/>
  <c r="AC67" i="73"/>
  <c r="V67" i="73"/>
  <c r="T67" i="73"/>
  <c r="P67" i="73"/>
  <c r="M67" i="73"/>
  <c r="AJ66" i="73"/>
  <c r="AQ66" i="73"/>
  <c r="X66" i="73"/>
  <c r="Y66" i="73"/>
  <c r="AP66" i="73"/>
  <c r="AN66" i="73"/>
  <c r="AD66" i="73"/>
  <c r="AA66" i="73"/>
  <c r="Z66" i="73"/>
  <c r="T66" i="73"/>
  <c r="R66" i="73"/>
  <c r="O66" i="73"/>
  <c r="L66" i="73"/>
  <c r="J66" i="73"/>
  <c r="AK64" i="73"/>
  <c r="AI64" i="73"/>
  <c r="AN64" i="73"/>
  <c r="AD64" i="73"/>
  <c r="N64" i="73"/>
  <c r="AQ64" i="73"/>
  <c r="AP64" i="73"/>
  <c r="AM64" i="73"/>
  <c r="AG64" i="73"/>
  <c r="AE64" i="73"/>
  <c r="AA64" i="73"/>
  <c r="Z64" i="73"/>
  <c r="Y64" i="73"/>
  <c r="U64" i="73"/>
  <c r="S64" i="73"/>
  <c r="K64" i="73"/>
  <c r="J64" i="73"/>
  <c r="AL64" i="73"/>
  <c r="F64" i="73"/>
  <c r="AK63" i="73"/>
  <c r="AJ63" i="73"/>
  <c r="AI63" i="73"/>
  <c r="AQ63" i="73"/>
  <c r="AG63" i="73"/>
  <c r="AD63" i="73"/>
  <c r="AA63" i="73"/>
  <c r="Y63" i="73"/>
  <c r="V63" i="73"/>
  <c r="T63" i="73"/>
  <c r="R63" i="73"/>
  <c r="N63" i="73"/>
  <c r="L63" i="73"/>
  <c r="J63" i="73"/>
  <c r="AK62" i="73"/>
  <c r="AI62" i="73"/>
  <c r="AQ62" i="73"/>
  <c r="AE62" i="73"/>
  <c r="AD62" i="73"/>
  <c r="Z62" i="73"/>
  <c r="AN62" i="73"/>
  <c r="AM62" i="73"/>
  <c r="Y62" i="73"/>
  <c r="V62" i="73"/>
  <c r="U62" i="73"/>
  <c r="T62" i="73"/>
  <c r="P62" i="73"/>
  <c r="L62" i="73"/>
  <c r="H62" i="73"/>
  <c r="F62" i="73"/>
  <c r="E62" i="73"/>
  <c r="AO62" i="73"/>
  <c r="AL62" i="73"/>
  <c r="AK61" i="73"/>
  <c r="AI61" i="73"/>
  <c r="AD61" i="73"/>
  <c r="U61" i="73"/>
  <c r="R61" i="73"/>
  <c r="AQ61" i="73"/>
  <c r="AP61" i="73"/>
  <c r="AN61" i="73"/>
  <c r="AM61" i="73"/>
  <c r="AG61" i="73"/>
  <c r="AF61" i="73"/>
  <c r="AE61" i="73"/>
  <c r="AA61" i="73"/>
  <c r="X61" i="73"/>
  <c r="T61" i="73"/>
  <c r="P61" i="73"/>
  <c r="O61" i="73"/>
  <c r="M61" i="73"/>
  <c r="L61" i="73"/>
  <c r="K61" i="73"/>
  <c r="I61" i="73"/>
  <c r="H61" i="73"/>
  <c r="AK60" i="73"/>
  <c r="I60" i="73"/>
  <c r="AP60" i="73"/>
  <c r="AN60" i="73"/>
  <c r="AM60" i="73"/>
  <c r="AF60" i="73"/>
  <c r="Z60" i="73"/>
  <c r="U60" i="73"/>
  <c r="O60" i="73"/>
  <c r="M60" i="73"/>
  <c r="K60" i="73"/>
  <c r="H60" i="73"/>
  <c r="E60" i="73"/>
  <c r="AO60" i="73"/>
  <c r="AL60" i="73"/>
  <c r="AK59" i="73"/>
  <c r="AJ59" i="73"/>
  <c r="AI59" i="73"/>
  <c r="AA59" i="73"/>
  <c r="AQ59" i="73"/>
  <c r="AP59" i="73"/>
  <c r="AN59" i="73"/>
  <c r="AM59" i="73"/>
  <c r="AK58" i="73"/>
  <c r="AI58" i="73"/>
  <c r="AN58" i="73"/>
  <c r="AF58" i="73"/>
  <c r="AP58" i="73"/>
  <c r="AM58" i="73"/>
  <c r="AK57" i="73"/>
  <c r="AJ57" i="73"/>
  <c r="AI57" i="73"/>
  <c r="AN57" i="73"/>
  <c r="AQ57" i="73"/>
  <c r="AM57" i="73"/>
  <c r="AL57" i="73"/>
  <c r="AK49" i="73"/>
  <c r="AJ49" i="73"/>
  <c r="AI49" i="73"/>
  <c r="Z49" i="73"/>
  <c r="J49" i="73"/>
  <c r="AP49" i="73"/>
  <c r="AN49" i="73"/>
  <c r="AM49" i="73"/>
  <c r="V49" i="73"/>
  <c r="U49" i="73"/>
  <c r="T49" i="73"/>
  <c r="R49" i="73"/>
  <c r="P49" i="73"/>
  <c r="O49" i="73"/>
  <c r="M49" i="73"/>
  <c r="L49" i="73"/>
  <c r="K49" i="73"/>
  <c r="I49" i="73"/>
  <c r="H49" i="73"/>
  <c r="W49" i="73"/>
  <c r="AJ56" i="73"/>
  <c r="AI56" i="73"/>
  <c r="AP56" i="73"/>
  <c r="Y56" i="73"/>
  <c r="AQ56" i="73"/>
  <c r="AN56" i="73"/>
  <c r="AM56" i="73"/>
  <c r="AF56" i="73"/>
  <c r="AE56" i="73"/>
  <c r="AD56" i="73"/>
  <c r="AA56" i="73"/>
  <c r="Z56" i="73"/>
  <c r="X56" i="73"/>
  <c r="V56" i="73"/>
  <c r="T56" i="73"/>
  <c r="R56" i="73"/>
  <c r="P56" i="73"/>
  <c r="O56" i="73"/>
  <c r="M56" i="73"/>
  <c r="L56" i="73"/>
  <c r="K56" i="73"/>
  <c r="I56" i="73"/>
  <c r="H56" i="73"/>
  <c r="AO56" i="73"/>
  <c r="AL56" i="73"/>
  <c r="AK55" i="73"/>
  <c r="AJ55" i="73"/>
  <c r="AI55" i="73"/>
  <c r="P55" i="73"/>
  <c r="AP55" i="73"/>
  <c r="AN55" i="73"/>
  <c r="AM55" i="73"/>
  <c r="AE55" i="73"/>
  <c r="AC55" i="73"/>
  <c r="AA55" i="73"/>
  <c r="Y55" i="73"/>
  <c r="U55" i="73"/>
  <c r="R55" i="73"/>
  <c r="K55" i="73"/>
  <c r="I55" i="73"/>
  <c r="E55" i="73"/>
  <c r="AL55" i="73"/>
  <c r="AK54" i="73"/>
  <c r="AI54" i="73"/>
  <c r="AM54" i="73"/>
  <c r="R54" i="73"/>
  <c r="AQ54" i="73"/>
  <c r="AG54" i="73"/>
  <c r="AF54" i="73"/>
  <c r="AC54" i="73"/>
  <c r="AA54" i="73"/>
  <c r="Z54" i="73"/>
  <c r="Y54" i="73"/>
  <c r="T54" i="73"/>
  <c r="S54" i="73"/>
  <c r="O54" i="73"/>
  <c r="N54" i="73"/>
  <c r="M54" i="73"/>
  <c r="K54" i="73"/>
  <c r="I54" i="73"/>
  <c r="AO54" i="73"/>
  <c r="F54" i="73"/>
  <c r="AK53" i="73"/>
  <c r="AJ53" i="73"/>
  <c r="AI53" i="73"/>
  <c r="AD53" i="73"/>
  <c r="H53" i="73"/>
  <c r="AQ53" i="73"/>
  <c r="AP53" i="73"/>
  <c r="AM53" i="73"/>
  <c r="AG53" i="73"/>
  <c r="AE53" i="73"/>
  <c r="AA53" i="73"/>
  <c r="Y53" i="73"/>
  <c r="V53" i="73"/>
  <c r="S53" i="73"/>
  <c r="P53" i="73"/>
  <c r="N53" i="73"/>
  <c r="L53" i="73"/>
  <c r="I53" i="73"/>
  <c r="AO53" i="73"/>
  <c r="J53" i="73"/>
  <c r="AJ52" i="73"/>
  <c r="AI52" i="73"/>
  <c r="X52" i="73"/>
  <c r="P52" i="73"/>
  <c r="O52" i="73"/>
  <c r="AP52" i="73"/>
  <c r="AN52" i="73"/>
  <c r="AM52" i="73"/>
  <c r="AF52" i="73"/>
  <c r="AE52" i="73"/>
  <c r="AD52" i="73"/>
  <c r="AA52" i="73"/>
  <c r="Z52" i="73"/>
  <c r="Y52" i="73"/>
  <c r="V52" i="73"/>
  <c r="U52" i="73"/>
  <c r="T52" i="73"/>
  <c r="R52" i="73"/>
  <c r="N52" i="73"/>
  <c r="M52" i="73"/>
  <c r="K52" i="73"/>
  <c r="I52" i="73"/>
  <c r="H52" i="73"/>
  <c r="AJ48" i="73"/>
  <c r="AI48" i="73"/>
  <c r="AQ48" i="73"/>
  <c r="AP48" i="73"/>
  <c r="AN48" i="73"/>
  <c r="AM48" i="73"/>
  <c r="AG48" i="73"/>
  <c r="AF48" i="73"/>
  <c r="AE48" i="73"/>
  <c r="AD48" i="73"/>
  <c r="AC48" i="73"/>
  <c r="AA48" i="73"/>
  <c r="Z48" i="73"/>
  <c r="Y48" i="73"/>
  <c r="X48" i="73"/>
  <c r="V48" i="73"/>
  <c r="U48" i="73"/>
  <c r="T48" i="73"/>
  <c r="S48" i="73"/>
  <c r="R48" i="73"/>
  <c r="P48" i="73"/>
  <c r="O48" i="73"/>
  <c r="N48" i="73"/>
  <c r="M48" i="73"/>
  <c r="L48" i="73"/>
  <c r="K48" i="73"/>
  <c r="J48" i="73"/>
  <c r="I48" i="73"/>
  <c r="H48" i="73"/>
  <c r="F48" i="73"/>
  <c r="D48" i="73" s="1"/>
  <c r="E48" i="73"/>
  <c r="AK47" i="73"/>
  <c r="AI47" i="73"/>
  <c r="AP47" i="73"/>
  <c r="AN47" i="73"/>
  <c r="AM47" i="73"/>
  <c r="AF47" i="73"/>
  <c r="AD47" i="73"/>
  <c r="AA47" i="73"/>
  <c r="Y47" i="73"/>
  <c r="V47" i="73"/>
  <c r="T47" i="73"/>
  <c r="R47" i="73"/>
  <c r="O47" i="73"/>
  <c r="M47" i="73"/>
  <c r="K47" i="73"/>
  <c r="H47" i="73"/>
  <c r="E47" i="73"/>
  <c r="Q47" i="73"/>
  <c r="J47" i="73"/>
  <c r="AK46" i="73"/>
  <c r="AJ46" i="73"/>
  <c r="AI46" i="73"/>
  <c r="AQ46" i="73"/>
  <c r="AP46" i="73"/>
  <c r="AN46" i="73"/>
  <c r="AM46" i="73"/>
  <c r="AG46" i="73"/>
  <c r="AF46" i="73"/>
  <c r="AE46" i="73"/>
  <c r="AD46" i="73"/>
  <c r="AC46" i="73"/>
  <c r="AA46" i="73"/>
  <c r="Z46" i="73"/>
  <c r="Y46" i="73"/>
  <c r="X46" i="73"/>
  <c r="V46" i="73"/>
  <c r="U46" i="73"/>
  <c r="T46" i="73"/>
  <c r="P46" i="73"/>
  <c r="O46" i="73"/>
  <c r="N46" i="73"/>
  <c r="L46" i="73"/>
  <c r="K46" i="73"/>
  <c r="J46" i="73"/>
  <c r="H46" i="73"/>
  <c r="F46" i="73"/>
  <c r="E46" i="73"/>
  <c r="AK45" i="73"/>
  <c r="AJ45" i="73"/>
  <c r="AI45" i="73"/>
  <c r="AQ45" i="73"/>
  <c r="AP45" i="73"/>
  <c r="AN45" i="73"/>
  <c r="AG45" i="73"/>
  <c r="AF45" i="73"/>
  <c r="AE45" i="73"/>
  <c r="AD45" i="73"/>
  <c r="AC45" i="73"/>
  <c r="AA45" i="73"/>
  <c r="Z45" i="73"/>
  <c r="Y45" i="73"/>
  <c r="X45" i="73"/>
  <c r="V45" i="73"/>
  <c r="U45" i="73"/>
  <c r="T45" i="73"/>
  <c r="S45" i="73"/>
  <c r="R45" i="73"/>
  <c r="P45" i="73"/>
  <c r="O45" i="73"/>
  <c r="N45" i="73"/>
  <c r="M45" i="73"/>
  <c r="L45" i="73"/>
  <c r="K45" i="73"/>
  <c r="J45" i="73"/>
  <c r="I45" i="73"/>
  <c r="H45" i="73"/>
  <c r="F45" i="73"/>
  <c r="E45" i="73"/>
  <c r="AJ44" i="73"/>
  <c r="AI44" i="73"/>
  <c r="AC44" i="73"/>
  <c r="Y44" i="73"/>
  <c r="U44" i="73"/>
  <c r="AP44" i="73"/>
  <c r="AN44" i="73"/>
  <c r="AM44" i="73"/>
  <c r="AF44" i="73"/>
  <c r="AE44" i="73"/>
  <c r="AD44" i="73"/>
  <c r="AA44" i="73"/>
  <c r="Z44" i="73"/>
  <c r="V44" i="73"/>
  <c r="T44" i="73"/>
  <c r="S44" i="73"/>
  <c r="R44" i="73"/>
  <c r="P44" i="73"/>
  <c r="O44" i="73"/>
  <c r="N44" i="73"/>
  <c r="M44" i="73"/>
  <c r="L44" i="73"/>
  <c r="K44" i="73"/>
  <c r="J44" i="73"/>
  <c r="I44" i="73"/>
  <c r="H44" i="73"/>
  <c r="AL44" i="73"/>
  <c r="AJ43" i="73"/>
  <c r="AI43" i="73"/>
  <c r="AP43" i="73"/>
  <c r="T43" i="73"/>
  <c r="AQ43" i="73"/>
  <c r="AN43" i="73"/>
  <c r="AM43" i="73"/>
  <c r="AG43" i="73"/>
  <c r="AF43" i="73"/>
  <c r="AE43" i="73"/>
  <c r="AD43" i="73"/>
  <c r="AC43" i="73"/>
  <c r="AA43" i="73"/>
  <c r="Z43" i="73"/>
  <c r="Y43" i="73"/>
  <c r="X43" i="73"/>
  <c r="V43" i="73"/>
  <c r="U43" i="73"/>
  <c r="S43" i="73"/>
  <c r="R43" i="73"/>
  <c r="O43" i="73"/>
  <c r="N43" i="73"/>
  <c r="M43" i="73"/>
  <c r="K43" i="73"/>
  <c r="J43" i="73"/>
  <c r="I43" i="73"/>
  <c r="E43" i="73"/>
  <c r="AL43" i="73"/>
  <c r="F43" i="73"/>
  <c r="AK42" i="73"/>
  <c r="AJ42" i="73"/>
  <c r="AI42" i="73"/>
  <c r="AP42" i="73"/>
  <c r="AN42" i="73"/>
  <c r="AM42" i="73"/>
  <c r="AE42" i="73"/>
  <c r="AC42" i="73"/>
  <c r="Z42" i="73"/>
  <c r="U42" i="73"/>
  <c r="S42" i="73"/>
  <c r="P42" i="73"/>
  <c r="L42" i="73"/>
  <c r="J42" i="73"/>
  <c r="H42" i="73"/>
  <c r="AO42" i="73"/>
  <c r="AK40" i="73"/>
  <c r="AJ40" i="73"/>
  <c r="AI40" i="73"/>
  <c r="AE40" i="73"/>
  <c r="AA40" i="73"/>
  <c r="AQ40" i="73"/>
  <c r="AP40" i="73"/>
  <c r="AN40" i="73"/>
  <c r="AM40" i="73"/>
  <c r="AG40" i="73"/>
  <c r="AF40" i="73"/>
  <c r="AD40" i="73"/>
  <c r="AC40" i="73"/>
  <c r="Z40" i="73"/>
  <c r="Y40" i="73"/>
  <c r="X40" i="73"/>
  <c r="V40" i="73"/>
  <c r="U40" i="73"/>
  <c r="T40" i="73"/>
  <c r="S40" i="73"/>
  <c r="R40" i="73"/>
  <c r="P40" i="73"/>
  <c r="O40" i="73"/>
  <c r="N40" i="73"/>
  <c r="M40" i="73"/>
  <c r="L40" i="73"/>
  <c r="K40" i="73"/>
  <c r="J40" i="73"/>
  <c r="I40" i="73"/>
  <c r="H40" i="73"/>
  <c r="E40" i="73"/>
  <c r="AO40" i="73"/>
  <c r="AH40" i="73"/>
  <c r="F40" i="73"/>
  <c r="AK41" i="73"/>
  <c r="AI41" i="73"/>
  <c r="S41" i="73"/>
  <c r="AQ41" i="73"/>
  <c r="AP41" i="73"/>
  <c r="AN41" i="73"/>
  <c r="AM41" i="73"/>
  <c r="AF41" i="73"/>
  <c r="AE41" i="73"/>
  <c r="AD41" i="73"/>
  <c r="AC41" i="73"/>
  <c r="AA41" i="73"/>
  <c r="Y41" i="73"/>
  <c r="X41" i="73"/>
  <c r="V41" i="73"/>
  <c r="U41" i="73"/>
  <c r="T41" i="73"/>
  <c r="R41" i="73"/>
  <c r="P41" i="73"/>
  <c r="N41" i="73"/>
  <c r="M41" i="73"/>
  <c r="L41" i="73"/>
  <c r="K41" i="73"/>
  <c r="I41" i="73"/>
  <c r="H41" i="73"/>
  <c r="F41" i="73"/>
  <c r="E41" i="73"/>
  <c r="AK39" i="73"/>
  <c r="AJ39" i="73"/>
  <c r="AI39" i="73"/>
  <c r="AQ39" i="73"/>
  <c r="AE39" i="73"/>
  <c r="S39" i="73"/>
  <c r="AP39" i="73"/>
  <c r="AM39" i="73"/>
  <c r="AG39" i="73"/>
  <c r="AA39" i="73"/>
  <c r="Y39" i="73"/>
  <c r="V39" i="73"/>
  <c r="T39" i="73"/>
  <c r="P39" i="73"/>
  <c r="N39" i="73"/>
  <c r="L39" i="73"/>
  <c r="J39" i="73"/>
  <c r="E39" i="73"/>
  <c r="AO39" i="73"/>
  <c r="AJ38" i="73"/>
  <c r="AI38" i="73"/>
  <c r="AP38" i="73"/>
  <c r="AN38" i="73"/>
  <c r="AM38" i="73"/>
  <c r="AE38" i="73"/>
  <c r="Z38" i="73"/>
  <c r="U38" i="73"/>
  <c r="P38" i="73"/>
  <c r="L38" i="73"/>
  <c r="H38" i="73"/>
  <c r="AO38" i="73"/>
  <c r="Q38" i="73"/>
  <c r="AK37" i="73"/>
  <c r="AJ37" i="73"/>
  <c r="AI37" i="73"/>
  <c r="AQ37" i="73"/>
  <c r="AP37" i="73"/>
  <c r="AM37" i="73"/>
  <c r="AF37" i="73"/>
  <c r="AD37" i="73"/>
  <c r="AA37" i="73"/>
  <c r="Y37" i="73"/>
  <c r="V37" i="73"/>
  <c r="T37" i="73"/>
  <c r="R37" i="73"/>
  <c r="O37" i="73"/>
  <c r="M37" i="73"/>
  <c r="K37" i="73"/>
  <c r="AK36" i="73"/>
  <c r="AJ36" i="73"/>
  <c r="AI36" i="73"/>
  <c r="AD36" i="73"/>
  <c r="N36" i="73"/>
  <c r="AQ36" i="73"/>
  <c r="AP36" i="73"/>
  <c r="AN36" i="73"/>
  <c r="AG36" i="73"/>
  <c r="AE36" i="73"/>
  <c r="AA36" i="73"/>
  <c r="Y36" i="73"/>
  <c r="U36" i="73"/>
  <c r="S36" i="73"/>
  <c r="M36" i="73"/>
  <c r="K36" i="73"/>
  <c r="I36" i="73"/>
  <c r="AK35" i="73"/>
  <c r="AJ35" i="73"/>
  <c r="AI35" i="73"/>
  <c r="N35" i="73"/>
  <c r="AQ35" i="73"/>
  <c r="AN35" i="73"/>
  <c r="AM35" i="73"/>
  <c r="AG35" i="73"/>
  <c r="AF35" i="73"/>
  <c r="AE35" i="73"/>
  <c r="AC35" i="73"/>
  <c r="AA35" i="73"/>
  <c r="Y35" i="73"/>
  <c r="X35" i="73"/>
  <c r="V35" i="73"/>
  <c r="U35" i="73"/>
  <c r="S35" i="73"/>
  <c r="P35" i="73"/>
  <c r="O35" i="73"/>
  <c r="M35" i="73"/>
  <c r="L35" i="73"/>
  <c r="K35" i="73"/>
  <c r="J35" i="73"/>
  <c r="I35" i="73"/>
  <c r="H35" i="73"/>
  <c r="F35" i="73"/>
  <c r="E35" i="73"/>
  <c r="AJ34" i="73"/>
  <c r="AI34" i="73"/>
  <c r="AQ34" i="73"/>
  <c r="AM34" i="73"/>
  <c r="AP34" i="73"/>
  <c r="AN34" i="73"/>
  <c r="AE34" i="73"/>
  <c r="AC34" i="73"/>
  <c r="Y34" i="73"/>
  <c r="T34" i="73"/>
  <c r="R34" i="73"/>
  <c r="O34" i="73"/>
  <c r="K34" i="73"/>
  <c r="J34" i="73"/>
  <c r="I34" i="73"/>
  <c r="F34" i="73"/>
  <c r="AK33" i="73"/>
  <c r="AJ33" i="73"/>
  <c r="AI33" i="73"/>
  <c r="AP33" i="73"/>
  <c r="AM33" i="73"/>
  <c r="AQ33" i="73"/>
  <c r="AO33" i="73"/>
  <c r="AN33" i="73"/>
  <c r="AF33" i="73"/>
  <c r="AD33" i="73"/>
  <c r="Z33" i="73"/>
  <c r="X33" i="73"/>
  <c r="T33" i="73"/>
  <c r="R33" i="73"/>
  <c r="N33" i="73"/>
  <c r="L33" i="73"/>
  <c r="I33" i="73"/>
  <c r="J33" i="73"/>
  <c r="AK32" i="73"/>
  <c r="AJ32" i="73"/>
  <c r="AF32" i="73"/>
  <c r="P32" i="73"/>
  <c r="H32" i="73"/>
  <c r="AQ32" i="73"/>
  <c r="AP32" i="73"/>
  <c r="AN32" i="73"/>
  <c r="AM32" i="73"/>
  <c r="AG32" i="73"/>
  <c r="AE32" i="73"/>
  <c r="AD32" i="73"/>
  <c r="AA32" i="73"/>
  <c r="Z32" i="73"/>
  <c r="Y32" i="73"/>
  <c r="V32" i="73"/>
  <c r="T32" i="73"/>
  <c r="S32" i="73"/>
  <c r="O32" i="73"/>
  <c r="N32" i="73"/>
  <c r="K32" i="73"/>
  <c r="I32" i="73"/>
  <c r="AL32" i="73"/>
  <c r="AJ31" i="73"/>
  <c r="AI31" i="73"/>
  <c r="AQ31" i="73"/>
  <c r="AN31" i="73"/>
  <c r="AM31" i="73"/>
  <c r="AF31" i="73"/>
  <c r="AC31" i="73"/>
  <c r="Z31" i="73"/>
  <c r="X31" i="73"/>
  <c r="T31" i="73"/>
  <c r="M31" i="73"/>
  <c r="W31" i="73"/>
  <c r="AO31" i="73"/>
  <c r="AK30" i="73"/>
  <c r="AJ30" i="73"/>
  <c r="AI30" i="73"/>
  <c r="AQ30" i="73"/>
  <c r="AP30" i="73"/>
  <c r="AN30" i="73"/>
  <c r="AG30" i="73"/>
  <c r="AE30" i="73"/>
  <c r="AD30" i="73"/>
  <c r="Y30" i="73"/>
  <c r="U30" i="73"/>
  <c r="I30" i="73"/>
  <c r="AK29" i="73"/>
  <c r="AI29" i="73"/>
  <c r="AN29" i="73"/>
  <c r="T29" i="73"/>
  <c r="N29" i="73"/>
  <c r="L29" i="73"/>
  <c r="AP29" i="73"/>
  <c r="AM29" i="73"/>
  <c r="AG29" i="73"/>
  <c r="V29" i="73"/>
  <c r="S29" i="73"/>
  <c r="R29" i="73"/>
  <c r="O29" i="73"/>
  <c r="M29" i="73"/>
  <c r="K29" i="73"/>
  <c r="F29" i="73"/>
  <c r="AJ28" i="73"/>
  <c r="AI28" i="73"/>
  <c r="AP28" i="73"/>
  <c r="AN28" i="73"/>
  <c r="AG28" i="73"/>
  <c r="AF28" i="73"/>
  <c r="AA28" i="73"/>
  <c r="Y28" i="73"/>
  <c r="X28" i="73"/>
  <c r="V28" i="73"/>
  <c r="U28" i="73"/>
  <c r="S28" i="73"/>
  <c r="P28" i="73"/>
  <c r="O28" i="73"/>
  <c r="L28" i="73"/>
  <c r="K28" i="73"/>
  <c r="E28" i="73"/>
  <c r="AK27" i="73"/>
  <c r="AJ27" i="73"/>
  <c r="AI27" i="73"/>
  <c r="AP27" i="73"/>
  <c r="U27" i="73"/>
  <c r="AQ27" i="73"/>
  <c r="AM27" i="73"/>
  <c r="AG27" i="73"/>
  <c r="AA27" i="73"/>
  <c r="Y27" i="73"/>
  <c r="P27" i="73"/>
  <c r="M27" i="73"/>
  <c r="K27" i="73"/>
  <c r="I27" i="73"/>
  <c r="H27" i="73"/>
  <c r="AK26" i="73"/>
  <c r="AJ26" i="73"/>
  <c r="AP26" i="73"/>
  <c r="AN26" i="73"/>
  <c r="T26" i="73"/>
  <c r="S26" i="73"/>
  <c r="O26" i="73"/>
  <c r="N26" i="73"/>
  <c r="K26" i="73"/>
  <c r="AK25" i="73"/>
  <c r="AJ25" i="73"/>
  <c r="AI25" i="73"/>
  <c r="AP25" i="73"/>
  <c r="AN25" i="73"/>
  <c r="AG25" i="73"/>
  <c r="AF25" i="73"/>
  <c r="AC25" i="73"/>
  <c r="AA25" i="73"/>
  <c r="Z25" i="73"/>
  <c r="Y25" i="73"/>
  <c r="X25" i="73"/>
  <c r="U25" i="73"/>
  <c r="T25" i="73"/>
  <c r="R25" i="73"/>
  <c r="P25" i="73"/>
  <c r="O25" i="73"/>
  <c r="M25" i="73"/>
  <c r="L25" i="73"/>
  <c r="K25" i="73"/>
  <c r="I25" i="73"/>
  <c r="E25" i="73"/>
  <c r="AP24" i="73"/>
  <c r="AK24" i="73"/>
  <c r="AJ24" i="73"/>
  <c r="AI24" i="73"/>
  <c r="V24" i="73"/>
  <c r="R24" i="73"/>
  <c r="N24" i="73"/>
  <c r="AQ24" i="73"/>
  <c r="AF24" i="73"/>
  <c r="T24" i="73"/>
  <c r="P24" i="73"/>
  <c r="AL24" i="73"/>
  <c r="AK22" i="73"/>
  <c r="AJ22" i="73"/>
  <c r="AI22" i="73"/>
  <c r="AP22" i="73"/>
  <c r="AM22" i="73"/>
  <c r="J22" i="73"/>
  <c r="AK21" i="73"/>
  <c r="AJ21" i="73"/>
  <c r="AI21" i="73"/>
  <c r="AQ21" i="73"/>
  <c r="AG21" i="73"/>
  <c r="AF21" i="73"/>
  <c r="AE21" i="73"/>
  <c r="AA21" i="73"/>
  <c r="Z21" i="73"/>
  <c r="Y21" i="73"/>
  <c r="T21" i="73"/>
  <c r="S21" i="73"/>
  <c r="P21" i="73"/>
  <c r="O21" i="73"/>
  <c r="L21" i="73"/>
  <c r="K21" i="73"/>
  <c r="H21" i="73"/>
  <c r="AJ19" i="73"/>
  <c r="AI19" i="73"/>
  <c r="T19" i="73"/>
  <c r="L19" i="73"/>
  <c r="H19" i="73"/>
  <c r="AF19" i="73"/>
  <c r="AD19" i="73"/>
  <c r="J19" i="73"/>
  <c r="AG19" i="73"/>
  <c r="AC19" i="73"/>
  <c r="Z19" i="73"/>
  <c r="Y19" i="73"/>
  <c r="U19" i="73"/>
  <c r="R19" i="73"/>
  <c r="M19" i="73"/>
  <c r="I19" i="73"/>
  <c r="AK18" i="73"/>
  <c r="AI18" i="73"/>
  <c r="Y18" i="73"/>
  <c r="S18" i="73"/>
  <c r="N18" i="73"/>
  <c r="AQ18" i="73"/>
  <c r="AN18" i="73"/>
  <c r="AM18" i="73"/>
  <c r="AG18" i="73"/>
  <c r="AE18" i="73"/>
  <c r="AA18" i="73"/>
  <c r="V18" i="73"/>
  <c r="T18" i="73"/>
  <c r="P18" i="73"/>
  <c r="K18" i="73"/>
  <c r="I18" i="73"/>
  <c r="AK17" i="73"/>
  <c r="AJ17" i="73"/>
  <c r="AI17" i="73"/>
  <c r="AM17" i="73"/>
  <c r="X17" i="73"/>
  <c r="T17" i="73"/>
  <c r="AQ17" i="73"/>
  <c r="AF17" i="73"/>
  <c r="AD17" i="73"/>
  <c r="AC17" i="73"/>
  <c r="Y17" i="73"/>
  <c r="V17" i="73"/>
  <c r="U17" i="73"/>
  <c r="P17" i="73"/>
  <c r="N17" i="73"/>
  <c r="M17" i="73"/>
  <c r="L17" i="73"/>
  <c r="I17" i="73"/>
  <c r="F17" i="73"/>
  <c r="AK16" i="73"/>
  <c r="AI16" i="73"/>
  <c r="AM16" i="73"/>
  <c r="V16" i="73"/>
  <c r="X16" i="73"/>
  <c r="AQ16" i="73"/>
  <c r="AF16" i="73"/>
  <c r="AE16" i="73"/>
  <c r="AC16" i="73"/>
  <c r="Z16" i="73"/>
  <c r="Y16" i="73"/>
  <c r="U16" i="73"/>
  <c r="P16" i="73"/>
  <c r="N16" i="73"/>
  <c r="M16" i="73"/>
  <c r="K16" i="73"/>
  <c r="J16" i="73"/>
  <c r="E16" i="73"/>
  <c r="H16" i="73"/>
  <c r="AJ15" i="73"/>
  <c r="AI15" i="73"/>
  <c r="R15" i="73"/>
  <c r="S15" i="73"/>
  <c r="AN15" i="73"/>
  <c r="AG15" i="73"/>
  <c r="AC15" i="73"/>
  <c r="AA15" i="73"/>
  <c r="X15" i="73"/>
  <c r="V15" i="73"/>
  <c r="P15" i="73"/>
  <c r="N15" i="73"/>
  <c r="M15" i="73"/>
  <c r="J15" i="73"/>
  <c r="I15" i="73"/>
  <c r="AK14" i="73"/>
  <c r="AJ14" i="73"/>
  <c r="AI14" i="73"/>
  <c r="AP14" i="73"/>
  <c r="AM14" i="73"/>
  <c r="AD14" i="73"/>
  <c r="U14" i="73"/>
  <c r="O14" i="73"/>
  <c r="K14" i="73"/>
  <c r="AC14" i="73"/>
  <c r="AA14" i="73"/>
  <c r="Z14" i="73"/>
  <c r="R14" i="73"/>
  <c r="N14" i="73"/>
  <c r="AJ13" i="73"/>
  <c r="AI13" i="73"/>
  <c r="J13" i="73"/>
  <c r="AG13" i="73"/>
  <c r="AA13" i="73"/>
  <c r="Y13" i="73"/>
  <c r="X13" i="73"/>
  <c r="V13" i="73"/>
  <c r="S13" i="73"/>
  <c r="R13" i="73"/>
  <c r="P13" i="73"/>
  <c r="O13" i="73"/>
  <c r="M13" i="73"/>
  <c r="I13" i="73"/>
  <c r="H13" i="73"/>
  <c r="AK12" i="73"/>
  <c r="AJ12" i="73"/>
  <c r="AN12" i="73"/>
  <c r="R12" i="73"/>
  <c r="AG12" i="73"/>
  <c r="AC12" i="73"/>
  <c r="X12" i="73"/>
  <c r="U12" i="73"/>
  <c r="O12" i="73"/>
  <c r="L12" i="73"/>
  <c r="AK10" i="73"/>
  <c r="AJ10" i="73"/>
  <c r="AI10" i="73"/>
  <c r="N10" i="73"/>
  <c r="AD10" i="73"/>
  <c r="T10" i="73"/>
  <c r="AQ10" i="73"/>
  <c r="AP10" i="73"/>
  <c r="AN10" i="73"/>
  <c r="AM10" i="73"/>
  <c r="AG10" i="73"/>
  <c r="AF10" i="73"/>
  <c r="AE10" i="73"/>
  <c r="AC10" i="73"/>
  <c r="AA10" i="73"/>
  <c r="Z10" i="73"/>
  <c r="Y10" i="73"/>
  <c r="X10" i="73"/>
  <c r="V10" i="73"/>
  <c r="U10" i="73"/>
  <c r="S10" i="73"/>
  <c r="R10" i="73"/>
  <c r="P10" i="73"/>
  <c r="O10" i="73"/>
  <c r="M10" i="73"/>
  <c r="L10" i="73"/>
  <c r="K10" i="73"/>
  <c r="J10" i="73"/>
  <c r="I10" i="73"/>
  <c r="H10" i="73"/>
  <c r="F10" i="73"/>
  <c r="Q10" i="73"/>
  <c r="AO10" i="73"/>
  <c r="AL10" i="73"/>
  <c r="W10" i="73"/>
  <c r="AK11" i="73"/>
  <c r="AJ11" i="73"/>
  <c r="AI11" i="73"/>
  <c r="AG11" i="73"/>
  <c r="Y11" i="73"/>
  <c r="V11" i="73"/>
  <c r="I11" i="73"/>
  <c r="AQ11" i="73"/>
  <c r="AP11" i="73"/>
  <c r="AN11" i="73"/>
  <c r="AM11" i="73"/>
  <c r="AF11" i="73"/>
  <c r="AE11" i="73"/>
  <c r="AD11" i="73"/>
  <c r="AC11" i="73"/>
  <c r="AA11" i="73"/>
  <c r="Z11" i="73"/>
  <c r="X11" i="73"/>
  <c r="U11" i="73"/>
  <c r="T11" i="73"/>
  <c r="R11" i="73"/>
  <c r="O11" i="73"/>
  <c r="N11" i="73"/>
  <c r="M11" i="73"/>
  <c r="L11" i="73"/>
  <c r="K11" i="73"/>
  <c r="J11" i="73"/>
  <c r="H11" i="73"/>
  <c r="F11" i="73"/>
  <c r="E11" i="73"/>
  <c r="AB11" i="73"/>
  <c r="AO11" i="73"/>
  <c r="AH11" i="73"/>
  <c r="Q11" i="73"/>
  <c r="AK9" i="73"/>
  <c r="AJ9" i="73"/>
  <c r="AI9" i="73"/>
  <c r="AD9" i="73"/>
  <c r="X9" i="73"/>
  <c r="R9" i="73"/>
  <c r="L9" i="73"/>
  <c r="J9" i="73"/>
  <c r="AQ9" i="73"/>
  <c r="AP9" i="73"/>
  <c r="AN9" i="73"/>
  <c r="AM9" i="73"/>
  <c r="AG9" i="73"/>
  <c r="AF9" i="73"/>
  <c r="AE9" i="73"/>
  <c r="AC9" i="73"/>
  <c r="AA9" i="73"/>
  <c r="Z9" i="73"/>
  <c r="Y9" i="73"/>
  <c r="U9" i="73"/>
  <c r="T9" i="73"/>
  <c r="S9" i="73"/>
  <c r="P9" i="73"/>
  <c r="O9" i="73"/>
  <c r="N9" i="73"/>
  <c r="M9" i="73"/>
  <c r="K9" i="73"/>
  <c r="I9" i="73"/>
  <c r="F9" i="73"/>
  <c r="AL9" i="73"/>
  <c r="AB9" i="73"/>
  <c r="AP23" i="72"/>
  <c r="AN25" i="72"/>
  <c r="AM23" i="72"/>
  <c r="AM25" i="72" s="1"/>
  <c r="C21" i="72"/>
  <c r="C17" i="72"/>
  <c r="G67" i="73"/>
  <c r="G68" i="73"/>
  <c r="C13" i="72"/>
  <c r="C14" i="72"/>
  <c r="C15" i="72"/>
  <c r="C16" i="72"/>
  <c r="C18" i="72"/>
  <c r="C19" i="72"/>
  <c r="C20" i="72"/>
  <c r="C22" i="72"/>
  <c r="K23" i="72"/>
  <c r="K25" i="72" s="1"/>
  <c r="L23" i="72"/>
  <c r="M23" i="72"/>
  <c r="M25" i="72" s="1"/>
  <c r="H23" i="72"/>
  <c r="AI23" i="72"/>
  <c r="AI25" i="72"/>
  <c r="AJ23" i="72"/>
  <c r="AK23" i="72"/>
  <c r="AK25" i="72"/>
  <c r="G35" i="73"/>
  <c r="G18" i="73"/>
  <c r="G23" i="73"/>
  <c r="G29" i="73"/>
  <c r="G45" i="73"/>
  <c r="G47" i="73"/>
  <c r="G43" i="73"/>
  <c r="G41" i="73"/>
  <c r="G28" i="73"/>
  <c r="G54" i="73"/>
  <c r="G36" i="73"/>
  <c r="G56" i="73"/>
  <c r="G39" i="73"/>
  <c r="G65" i="73"/>
  <c r="G66" i="73"/>
  <c r="G64" i="73"/>
  <c r="G63" i="73"/>
  <c r="G62" i="73"/>
  <c r="G61" i="73"/>
  <c r="G60" i="73"/>
  <c r="G59" i="73"/>
  <c r="G58" i="73"/>
  <c r="G57" i="73"/>
  <c r="G53" i="73"/>
  <c r="G52" i="73"/>
  <c r="G50" i="73"/>
  <c r="G48" i="73"/>
  <c r="G46" i="73"/>
  <c r="G44" i="73"/>
  <c r="G42" i="73"/>
  <c r="G38" i="73"/>
  <c r="G34" i="73"/>
  <c r="G32" i="73"/>
  <c r="G31" i="73"/>
  <c r="G30" i="73"/>
  <c r="G27" i="73"/>
  <c r="G26" i="73"/>
  <c r="G25" i="73"/>
  <c r="G24" i="73"/>
  <c r="G22" i="73"/>
  <c r="G21" i="73"/>
  <c r="G20" i="73"/>
  <c r="G19" i="73"/>
  <c r="G17" i="73"/>
  <c r="G16" i="73"/>
  <c r="G14" i="73"/>
  <c r="G15" i="73"/>
  <c r="G13" i="73"/>
  <c r="G12" i="73"/>
  <c r="G10" i="73"/>
  <c r="G11" i="73"/>
  <c r="G40" i="73"/>
  <c r="G55" i="73"/>
  <c r="G51" i="73"/>
  <c r="G37" i="73"/>
  <c r="G33" i="73"/>
  <c r="G49" i="73"/>
  <c r="I23" i="72"/>
  <c r="G25" i="72"/>
  <c r="AH10" i="73"/>
  <c r="Q9" i="73"/>
  <c r="AM25" i="73"/>
  <c r="H28" i="73"/>
  <c r="H9" i="73"/>
  <c r="W11" i="73"/>
  <c r="S11" i="73"/>
  <c r="AF15" i="73"/>
  <c r="S16" i="73"/>
  <c r="AC24" i="73"/>
  <c r="F25" i="73"/>
  <c r="S25" i="73"/>
  <c r="AE25" i="73"/>
  <c r="AQ25" i="73"/>
  <c r="X27" i="73"/>
  <c r="AN27" i="73"/>
  <c r="N28" i="73"/>
  <c r="Z28" i="73"/>
  <c r="AD29" i="73"/>
  <c r="E9" i="73"/>
  <c r="V9" i="73"/>
  <c r="O16" i="73"/>
  <c r="O18" i="73"/>
  <c r="AB21" i="73"/>
  <c r="AD21" i="73"/>
  <c r="R26" i="73"/>
  <c r="AF26" i="73"/>
  <c r="R28" i="73"/>
  <c r="AO30" i="73"/>
  <c r="N31" i="73"/>
  <c r="V31" i="73"/>
  <c r="AD31" i="73"/>
  <c r="U32" i="73"/>
  <c r="AL14" i="73"/>
  <c r="AQ15" i="73"/>
  <c r="AP17" i="73"/>
  <c r="AP18" i="73"/>
  <c r="Q19" i="73"/>
  <c r="AN19" i="73"/>
  <c r="AG24" i="73"/>
  <c r="H25" i="73"/>
  <c r="H26" i="73"/>
  <c r="J28" i="73"/>
  <c r="AL31" i="73"/>
  <c r="R31" i="73"/>
  <c r="E32" i="73"/>
  <c r="E33" i="73"/>
  <c r="E37" i="73"/>
  <c r="AL46" i="73"/>
  <c r="AL52" i="73"/>
  <c r="AN54" i="73"/>
  <c r="L52" i="73"/>
  <c r="E54" i="73"/>
  <c r="AD54" i="73"/>
  <c r="AP54" i="73"/>
  <c r="AF55" i="73"/>
  <c r="F49" i="73"/>
  <c r="L58" i="73"/>
  <c r="J59" i="73"/>
  <c r="AE60" i="73"/>
  <c r="F61" i="73"/>
  <c r="AL61" i="73"/>
  <c r="I62" i="73"/>
  <c r="AO63" i="73"/>
  <c r="H55" i="73"/>
  <c r="Q61" i="73"/>
  <c r="M62" i="73"/>
  <c r="O63" i="73"/>
  <c r="Z61" i="73"/>
  <c r="Q62" i="73"/>
  <c r="AP62" i="73"/>
  <c r="E64" i="73"/>
  <c r="AG66" i="73"/>
  <c r="R67" i="73"/>
  <c r="I68" i="73"/>
  <c r="AM63" i="73"/>
  <c r="X64" i="73"/>
  <c r="F66" i="73"/>
  <c r="I66" i="73"/>
  <c r="AC66" i="73"/>
  <c r="I20" i="73"/>
  <c r="H64" i="73"/>
  <c r="H67" i="73"/>
  <c r="J51" i="73"/>
  <c r="AO67" i="73"/>
  <c r="X67" i="73"/>
  <c r="AP68" i="73"/>
  <c r="M20" i="73"/>
  <c r="Y20" i="73"/>
  <c r="L23" i="73"/>
  <c r="AP23" i="73"/>
  <c r="AM66" i="73"/>
  <c r="AD68" i="73"/>
  <c r="AO51" i="73"/>
  <c r="AN20" i="73"/>
  <c r="E20" i="73"/>
  <c r="F28" i="73"/>
  <c r="S17" i="73"/>
  <c r="W9" i="73"/>
  <c r="F33" i="73"/>
  <c r="AD28" i="73"/>
  <c r="N21" i="73"/>
  <c r="E10" i="73"/>
  <c r="Q31" i="73"/>
  <c r="W53" i="73"/>
  <c r="S68" i="73"/>
  <c r="T64" i="73"/>
  <c r="E66" i="73"/>
  <c r="M24" i="73"/>
  <c r="Z30" i="73"/>
  <c r="V54" i="73"/>
  <c r="T55" i="73"/>
  <c r="E67" i="73"/>
  <c r="M66" i="73"/>
  <c r="AG67" i="73"/>
  <c r="E34" i="73"/>
  <c r="O17" i="73"/>
  <c r="X26" i="73"/>
  <c r="F12" i="73"/>
  <c r="AB10" i="73"/>
  <c r="W21" i="73"/>
  <c r="AB55" i="73"/>
  <c r="F67" i="73"/>
  <c r="F68" i="73"/>
  <c r="E51" i="73"/>
  <c r="P64" i="73"/>
  <c r="AB67" i="73"/>
  <c r="AA62" i="73"/>
  <c r="E63" i="73"/>
  <c r="L18" i="73"/>
  <c r="AA27" i="72"/>
  <c r="AA28" i="72"/>
  <c r="AA29" i="72"/>
  <c r="AB18" i="73"/>
  <c r="W55" i="73"/>
  <c r="L22" i="73"/>
  <c r="P22" i="73"/>
  <c r="AD22" i="73"/>
  <c r="K24" i="73"/>
  <c r="Z24" i="73"/>
  <c r="Z26" i="73"/>
  <c r="AE26" i="73"/>
  <c r="J29" i="73"/>
  <c r="Z29" i="73"/>
  <c r="AF29" i="73"/>
  <c r="J30" i="73"/>
  <c r="N30" i="73"/>
  <c r="S30" i="73"/>
  <c r="AA30" i="73"/>
  <c r="L31" i="73"/>
  <c r="S31" i="73"/>
  <c r="Y31" i="73"/>
  <c r="AE31" i="73"/>
  <c r="L32" i="73"/>
  <c r="N34" i="73"/>
  <c r="S34" i="73"/>
  <c r="X34" i="73"/>
  <c r="AB34" i="73"/>
  <c r="AF34" i="73"/>
  <c r="J36" i="73"/>
  <c r="O36" i="73"/>
  <c r="T36" i="73"/>
  <c r="Z36" i="73"/>
  <c r="AF36" i="73"/>
  <c r="Q40" i="73"/>
  <c r="I42" i="73"/>
  <c r="M42" i="73"/>
  <c r="R42" i="73"/>
  <c r="V42" i="73"/>
  <c r="AA42" i="73"/>
  <c r="AF42" i="73"/>
  <c r="F44" i="73"/>
  <c r="AL48" i="73"/>
  <c r="Q52" i="73"/>
  <c r="W54" i="73"/>
  <c r="X54" i="73"/>
  <c r="L55" i="73"/>
  <c r="V61" i="73"/>
  <c r="W62" i="73"/>
  <c r="K62" i="73"/>
  <c r="R62" i="73"/>
  <c r="O68" i="73"/>
  <c r="AA68" i="73"/>
  <c r="AF68" i="73"/>
  <c r="F65" i="73"/>
  <c r="AO9" i="73"/>
  <c r="AL11" i="73"/>
  <c r="F21" i="73"/>
  <c r="T22" i="73"/>
  <c r="Z22" i="73"/>
  <c r="AA26" i="73"/>
  <c r="X29" i="73"/>
  <c r="K30" i="73"/>
  <c r="O30" i="73"/>
  <c r="T30" i="73"/>
  <c r="H33" i="73"/>
  <c r="M33" i="73"/>
  <c r="Q33" i="73"/>
  <c r="U33" i="73"/>
  <c r="Y33" i="73"/>
  <c r="H36" i="73"/>
  <c r="I37" i="73"/>
  <c r="N37" i="73"/>
  <c r="S37" i="73"/>
  <c r="X37" i="73"/>
  <c r="AG37" i="73"/>
  <c r="W38" i="73"/>
  <c r="I38" i="73"/>
  <c r="M38" i="73"/>
  <c r="R38" i="73"/>
  <c r="V38" i="73"/>
  <c r="AA38" i="73"/>
  <c r="AF38" i="73"/>
  <c r="K39" i="73"/>
  <c r="O39" i="73"/>
  <c r="U39" i="73"/>
  <c r="Z39" i="73"/>
  <c r="AF39" i="73"/>
  <c r="AB41" i="73"/>
  <c r="Z41" i="73"/>
  <c r="AH43" i="73"/>
  <c r="W44" i="73"/>
  <c r="F47" i="73"/>
  <c r="L47" i="73"/>
  <c r="P47" i="73"/>
  <c r="U47" i="73"/>
  <c r="Z47" i="73"/>
  <c r="AE47" i="73"/>
  <c r="F53" i="73"/>
  <c r="K53" i="73"/>
  <c r="O53" i="73"/>
  <c r="T53" i="73"/>
  <c r="AF53" i="73"/>
  <c r="O55" i="73"/>
  <c r="V55" i="73"/>
  <c r="U56" i="73"/>
  <c r="AO49" i="73"/>
  <c r="AB60" i="73"/>
  <c r="AH9" i="73"/>
  <c r="H22" i="73"/>
  <c r="V22" i="73"/>
  <c r="W24" i="73"/>
  <c r="I24" i="73"/>
  <c r="O24" i="73"/>
  <c r="AD24" i="73"/>
  <c r="V26" i="73"/>
  <c r="O27" i="73"/>
  <c r="P30" i="73"/>
  <c r="I31" i="73"/>
  <c r="O31" i="73"/>
  <c r="AG31" i="73"/>
  <c r="X32" i="73"/>
  <c r="L34" i="73"/>
  <c r="P34" i="73"/>
  <c r="U34" i="73"/>
  <c r="Z34" i="73"/>
  <c r="AD34" i="73"/>
  <c r="L36" i="73"/>
  <c r="R36" i="73"/>
  <c r="X36" i="73"/>
  <c r="W40" i="73"/>
  <c r="E42" i="73"/>
  <c r="K42" i="73"/>
  <c r="O42" i="73"/>
  <c r="T42" i="73"/>
  <c r="Y42" i="73"/>
  <c r="AD42" i="73"/>
  <c r="AB46" i="73"/>
  <c r="AL53" i="73"/>
  <c r="U53" i="73"/>
  <c r="J54" i="73"/>
  <c r="W56" i="73"/>
  <c r="F56" i="73"/>
  <c r="H58" i="73"/>
  <c r="M58" i="73"/>
  <c r="AA58" i="73"/>
  <c r="AG58" i="73"/>
  <c r="F22" i="73"/>
  <c r="R22" i="73"/>
  <c r="X22" i="73"/>
  <c r="AF22" i="73"/>
  <c r="O22" i="73"/>
  <c r="AA22" i="73"/>
  <c r="J24" i="73"/>
  <c r="AE24" i="73"/>
  <c r="L26" i="73"/>
  <c r="AD26" i="73"/>
  <c r="AE29" i="73"/>
  <c r="H29" i="73"/>
  <c r="S33" i="73"/>
  <c r="AA33" i="73"/>
  <c r="AE33" i="73"/>
  <c r="AO35" i="73"/>
  <c r="J37" i="73"/>
  <c r="AL37" i="73"/>
  <c r="F37" i="73"/>
  <c r="D37" i="73" s="1"/>
  <c r="L37" i="73"/>
  <c r="Z37" i="73"/>
  <c r="AE37" i="73"/>
  <c r="AB38" i="73"/>
  <c r="E38" i="73"/>
  <c r="K38" i="73"/>
  <c r="Y38" i="73"/>
  <c r="AD38" i="73"/>
  <c r="I39" i="73"/>
  <c r="AC39" i="73"/>
  <c r="AL42" i="73"/>
  <c r="S46" i="73"/>
  <c r="I47" i="73"/>
  <c r="X47" i="73"/>
  <c r="E53" i="73"/>
  <c r="R53" i="73"/>
  <c r="X53" i="73"/>
  <c r="AC53" i="73"/>
  <c r="AB54" i="73"/>
  <c r="Q55" i="73"/>
  <c r="M55" i="73"/>
  <c r="Z55" i="73"/>
  <c r="AD55" i="73"/>
  <c r="AD49" i="73"/>
  <c r="Q57" i="73"/>
  <c r="N57" i="73"/>
  <c r="S57" i="73"/>
  <c r="X57" i="73"/>
  <c r="AC57" i="73"/>
  <c r="L57" i="73"/>
  <c r="F59" i="73"/>
  <c r="U59" i="73"/>
  <c r="AF59" i="73"/>
  <c r="AG59" i="73"/>
  <c r="AA49" i="73"/>
  <c r="AE49" i="73"/>
  <c r="J57" i="73"/>
  <c r="O57" i="73"/>
  <c r="T57" i="73"/>
  <c r="Y57" i="73"/>
  <c r="AD57" i="73"/>
  <c r="I58" i="73"/>
  <c r="N58" i="73"/>
  <c r="S58" i="73"/>
  <c r="X58" i="73"/>
  <c r="AC58" i="73"/>
  <c r="M59" i="73"/>
  <c r="R59" i="73"/>
  <c r="V59" i="73"/>
  <c r="AC59" i="73"/>
  <c r="T60" i="73"/>
  <c r="Y60" i="73"/>
  <c r="AD60" i="73"/>
  <c r="O64" i="73"/>
  <c r="L51" i="73"/>
  <c r="AG51" i="73"/>
  <c r="AA20" i="73"/>
  <c r="AF49" i="73"/>
  <c r="K57" i="73"/>
  <c r="P57" i="73"/>
  <c r="U57" i="73"/>
  <c r="Z57" i="73"/>
  <c r="AE57" i="73"/>
  <c r="Q58" i="73"/>
  <c r="J58" i="73"/>
  <c r="O58" i="73"/>
  <c r="T58" i="73"/>
  <c r="Y58" i="73"/>
  <c r="AD58" i="73"/>
  <c r="N59" i="73"/>
  <c r="S59" i="73"/>
  <c r="X59" i="73"/>
  <c r="D59" i="73" s="1"/>
  <c r="AD59" i="73"/>
  <c r="Y61" i="73"/>
  <c r="O62" i="73"/>
  <c r="W63" i="73"/>
  <c r="AF66" i="73"/>
  <c r="V66" i="73"/>
  <c r="S67" i="73"/>
  <c r="AL23" i="73"/>
  <c r="W65" i="73"/>
  <c r="H57" i="73"/>
  <c r="V57" i="73"/>
  <c r="AG57" i="73"/>
  <c r="E58" i="73"/>
  <c r="K58" i="73"/>
  <c r="P58" i="73"/>
  <c r="U58" i="73"/>
  <c r="Z58" i="73"/>
  <c r="AE58" i="73"/>
  <c r="E59" i="73"/>
  <c r="K59" i="73"/>
  <c r="O59" i="73"/>
  <c r="T59" i="73"/>
  <c r="Y59" i="73"/>
  <c r="AE59" i="73"/>
  <c r="F60" i="73"/>
  <c r="L60" i="73"/>
  <c r="P60" i="73"/>
  <c r="V60" i="73"/>
  <c r="AA60" i="73"/>
  <c r="R60" i="73"/>
  <c r="F63" i="73"/>
  <c r="Z63" i="73"/>
  <c r="K66" i="73"/>
  <c r="J67" i="73"/>
  <c r="M68" i="73"/>
  <c r="X63" i="73"/>
  <c r="S66" i="73"/>
  <c r="X68" i="73"/>
  <c r="J20" i="73"/>
  <c r="S20" i="73"/>
  <c r="AE20" i="73"/>
  <c r="AE68" i="73"/>
  <c r="K63" i="73"/>
  <c r="AF63" i="73"/>
  <c r="P66" i="73"/>
  <c r="U67" i="73"/>
  <c r="T68" i="73"/>
  <c r="H23" i="73"/>
  <c r="AF23" i="73"/>
  <c r="F20" i="73"/>
  <c r="I63" i="73"/>
  <c r="S63" i="73"/>
  <c r="AC63" i="73"/>
  <c r="AC64" i="73"/>
  <c r="N66" i="73"/>
  <c r="L67" i="73"/>
  <c r="AA67" i="73"/>
  <c r="U68" i="73"/>
  <c r="AF20" i="73"/>
  <c r="J23" i="73"/>
  <c r="AD23" i="73"/>
  <c r="M63" i="73"/>
  <c r="I23" i="73"/>
  <c r="F23" i="73"/>
  <c r="M23" i="73"/>
  <c r="Q64" i="73"/>
  <c r="AB39" i="73"/>
  <c r="W66" i="73"/>
  <c r="AK66" i="73"/>
  <c r="AK37" i="72"/>
  <c r="AK35" i="72"/>
  <c r="AK36" i="72"/>
  <c r="AI38" i="72"/>
  <c r="AH66" i="73"/>
  <c r="AG32" i="72"/>
  <c r="AO50" i="73"/>
  <c r="U32" i="72"/>
  <c r="AH50" i="73"/>
  <c r="AN50" i="73"/>
  <c r="M50" i="73"/>
  <c r="U50" i="73"/>
  <c r="Y50" i="73"/>
  <c r="AC50" i="73"/>
  <c r="AG50" i="73"/>
  <c r="W50" i="73"/>
  <c r="F34" i="72"/>
  <c r="F32" i="72"/>
  <c r="K50" i="73"/>
  <c r="O50" i="73"/>
  <c r="AE50" i="73"/>
  <c r="H50" i="73"/>
  <c r="L50" i="73"/>
  <c r="T50" i="73"/>
  <c r="X50" i="73"/>
  <c r="AF50" i="73"/>
  <c r="AI37" i="72"/>
  <c r="AI35" i="72"/>
  <c r="AI36" i="72"/>
  <c r="E50" i="73"/>
  <c r="P50" i="73"/>
  <c r="R50" i="73"/>
  <c r="F50" i="73"/>
  <c r="J50" i="73"/>
  <c r="AD50" i="73"/>
  <c r="Z50" i="73"/>
  <c r="N50" i="73"/>
  <c r="Q24" i="67" l="1"/>
  <c r="Q68" i="73" s="1"/>
  <c r="C12" i="67"/>
  <c r="C13" i="67"/>
  <c r="AO24" i="67"/>
  <c r="AO68" i="73" s="1"/>
  <c r="AL24" i="67"/>
  <c r="AL68" i="73" s="1"/>
  <c r="W24" i="66"/>
  <c r="W67" i="73" s="1"/>
  <c r="D24" i="66"/>
  <c r="AL24" i="66"/>
  <c r="AL67" i="73" s="1"/>
  <c r="D65" i="73"/>
  <c r="Q24" i="12"/>
  <c r="Q65" i="73" s="1"/>
  <c r="AH24" i="12"/>
  <c r="AH65" i="73" s="1"/>
  <c r="Z29" i="72"/>
  <c r="L29" i="72"/>
  <c r="G29" i="72" s="1"/>
  <c r="G14" i="12"/>
  <c r="C12" i="61"/>
  <c r="C14" i="61"/>
  <c r="C66" i="73"/>
  <c r="C15" i="63"/>
  <c r="AH24" i="63"/>
  <c r="AH63" i="73" s="1"/>
  <c r="AH24" i="64"/>
  <c r="AH62" i="73" s="1"/>
  <c r="C14" i="64"/>
  <c r="C15" i="64"/>
  <c r="C16" i="64"/>
  <c r="AH24" i="70"/>
  <c r="AH61" i="73" s="1"/>
  <c r="C14" i="70"/>
  <c r="C16" i="70"/>
  <c r="C14" i="65"/>
  <c r="AH24" i="65"/>
  <c r="AH60" i="73" s="1"/>
  <c r="D60" i="73"/>
  <c r="Q24" i="65"/>
  <c r="Q60" i="73" s="1"/>
  <c r="C60" i="73" s="1"/>
  <c r="D24" i="57"/>
  <c r="C16" i="57"/>
  <c r="C12" i="57"/>
  <c r="AB24" i="57"/>
  <c r="AB59" i="73" s="1"/>
  <c r="C14" i="57"/>
  <c r="AO24" i="58"/>
  <c r="AO58" i="73" s="1"/>
  <c r="C13" i="58"/>
  <c r="C15" i="58"/>
  <c r="AH24" i="59"/>
  <c r="AH57" i="73" s="1"/>
  <c r="W24" i="59"/>
  <c r="W57" i="73" s="1"/>
  <c r="D49" i="73"/>
  <c r="C13" i="60"/>
  <c r="C16" i="60"/>
  <c r="C12" i="60"/>
  <c r="D56" i="73"/>
  <c r="C12" i="48"/>
  <c r="C13" i="48"/>
  <c r="C15" i="48"/>
  <c r="C24" i="48" s="1"/>
  <c r="C16" i="48"/>
  <c r="D55" i="73"/>
  <c r="C55" i="73"/>
  <c r="C15" i="51"/>
  <c r="C16" i="51"/>
  <c r="D52" i="73"/>
  <c r="C16" i="52"/>
  <c r="AH24" i="53"/>
  <c r="AH51" i="73" s="1"/>
  <c r="AB24" i="53"/>
  <c r="AB51" i="73" s="1"/>
  <c r="W24" i="53"/>
  <c r="W51" i="73" s="1"/>
  <c r="C15" i="53"/>
  <c r="D50" i="73"/>
  <c r="C16" i="55"/>
  <c r="D24" i="55"/>
  <c r="W24" i="56"/>
  <c r="W47" i="73" s="1"/>
  <c r="D24" i="45"/>
  <c r="C13" i="45"/>
  <c r="C15" i="45"/>
  <c r="C16" i="45"/>
  <c r="W24" i="46"/>
  <c r="W45" i="73" s="1"/>
  <c r="C14" i="46"/>
  <c r="C15" i="46"/>
  <c r="C14" i="47"/>
  <c r="C15" i="47"/>
  <c r="Q24" i="47"/>
  <c r="Q44" i="73" s="1"/>
  <c r="W24" i="37"/>
  <c r="W43" i="73" s="1"/>
  <c r="C14" i="37"/>
  <c r="D43" i="73"/>
  <c r="AB24" i="37"/>
  <c r="AB43" i="73" s="1"/>
  <c r="C14" i="38"/>
  <c r="C12" i="38"/>
  <c r="D24" i="38"/>
  <c r="AB24" i="38"/>
  <c r="AB42" i="73" s="1"/>
  <c r="C15" i="38"/>
  <c r="AO24" i="40"/>
  <c r="AO41" i="73" s="1"/>
  <c r="C12" i="40"/>
  <c r="D39" i="73"/>
  <c r="Q24" i="41"/>
  <c r="Q39" i="73" s="1"/>
  <c r="D24" i="42"/>
  <c r="AH24" i="42"/>
  <c r="AH38" i="73" s="1"/>
  <c r="C38" i="73" s="1"/>
  <c r="D38" i="73"/>
  <c r="AL30" i="72"/>
  <c r="D24" i="43"/>
  <c r="AB24" i="43"/>
  <c r="AB37" i="73" s="1"/>
  <c r="AH24" i="43"/>
  <c r="AH37" i="73" s="1"/>
  <c r="C12" i="43"/>
  <c r="C14" i="43"/>
  <c r="C15" i="43"/>
  <c r="C16" i="43"/>
  <c r="AB24" i="68"/>
  <c r="AB36" i="73" s="1"/>
  <c r="C14" i="68"/>
  <c r="C16" i="68"/>
  <c r="AH24" i="44"/>
  <c r="AH35" i="73" s="1"/>
  <c r="C14" i="44"/>
  <c r="C16" i="44"/>
  <c r="Q24" i="44"/>
  <c r="Q35" i="73" s="1"/>
  <c r="D35" i="73"/>
  <c r="W24" i="44"/>
  <c r="W35" i="73" s="1"/>
  <c r="D34" i="73"/>
  <c r="Q24" i="33"/>
  <c r="Q34" i="73" s="1"/>
  <c r="AL28" i="72"/>
  <c r="C12" i="35"/>
  <c r="C13" i="35"/>
  <c r="C14" i="18"/>
  <c r="C15" i="18"/>
  <c r="AL24" i="18"/>
  <c r="AL29" i="73" s="1"/>
  <c r="D28" i="73"/>
  <c r="AB24" i="20"/>
  <c r="AH24" i="20"/>
  <c r="AH27" i="73" s="1"/>
  <c r="C13" i="20"/>
  <c r="C12" i="20"/>
  <c r="C15" i="20"/>
  <c r="C12" i="69"/>
  <c r="Q27" i="72"/>
  <c r="W24" i="23"/>
  <c r="W23" i="73" s="1"/>
  <c r="AB24" i="23"/>
  <c r="AB23" i="73" s="1"/>
  <c r="C14" i="23"/>
  <c r="C24" i="23" s="1"/>
  <c r="D23" i="73"/>
  <c r="C12" i="24"/>
  <c r="C13" i="24"/>
  <c r="C15" i="24"/>
  <c r="C16" i="26"/>
  <c r="C15" i="27"/>
  <c r="AL24" i="27"/>
  <c r="AL19" i="73" s="1"/>
  <c r="AB24" i="27"/>
  <c r="C14" i="28"/>
  <c r="C15" i="28"/>
  <c r="C16" i="28"/>
  <c r="D24" i="28"/>
  <c r="AH29" i="72"/>
  <c r="AH31" i="72"/>
  <c r="D38" i="72"/>
  <c r="C15" i="29"/>
  <c r="C14" i="30"/>
  <c r="U39" i="72"/>
  <c r="U41" i="72" s="1"/>
  <c r="Q31" i="72"/>
  <c r="Q28" i="72"/>
  <c r="AH37" i="72"/>
  <c r="C37" i="72" s="1"/>
  <c r="AB31" i="72"/>
  <c r="AH24" i="31"/>
  <c r="AH15" i="73" s="1"/>
  <c r="C14" i="31"/>
  <c r="C15" i="31"/>
  <c r="D28" i="72"/>
  <c r="AH36" i="72"/>
  <c r="C36" i="72" s="1"/>
  <c r="D36" i="72"/>
  <c r="D27" i="72"/>
  <c r="AJ39" i="72"/>
  <c r="AJ43" i="72" s="1"/>
  <c r="AJ45" i="72" s="1"/>
  <c r="G28" i="72"/>
  <c r="D37" i="72"/>
  <c r="C13" i="15"/>
  <c r="H39" i="72"/>
  <c r="H41" i="72" s="1"/>
  <c r="AA39" i="72"/>
  <c r="AA41" i="72" s="1"/>
  <c r="D30" i="72"/>
  <c r="G30" i="72"/>
  <c r="D35" i="72"/>
  <c r="D29" i="72"/>
  <c r="D34" i="72"/>
  <c r="AK39" i="72"/>
  <c r="AK41" i="72" s="1"/>
  <c r="AB25" i="73"/>
  <c r="Q29" i="73"/>
  <c r="Q25" i="73"/>
  <c r="AB27" i="73"/>
  <c r="W17" i="73"/>
  <c r="AB19" i="73"/>
  <c r="Q26" i="73"/>
  <c r="AI39" i="72"/>
  <c r="AI43" i="72" s="1"/>
  <c r="AI45" i="72" s="1"/>
  <c r="AI69" i="73"/>
  <c r="AI71" i="73" s="1"/>
  <c r="D33" i="73"/>
  <c r="G27" i="72"/>
  <c r="G31" i="72"/>
  <c r="AL31" i="72"/>
  <c r="D57" i="73"/>
  <c r="C64" i="73"/>
  <c r="Q24" i="14"/>
  <c r="Q12" i="73" s="1"/>
  <c r="AL24" i="15"/>
  <c r="AL13" i="73" s="1"/>
  <c r="AB29" i="72"/>
  <c r="Q24" i="31"/>
  <c r="C16" i="31"/>
  <c r="Q24" i="30"/>
  <c r="C16" i="29"/>
  <c r="C12" i="27"/>
  <c r="W24" i="27"/>
  <c r="AO30" i="72"/>
  <c r="C16" i="24"/>
  <c r="C16" i="22"/>
  <c r="AH24" i="21"/>
  <c r="AH25" i="73" s="1"/>
  <c r="AH24" i="36"/>
  <c r="AH31" i="73" s="1"/>
  <c r="C11" i="73"/>
  <c r="D29" i="73"/>
  <c r="D40" i="73"/>
  <c r="D61" i="73"/>
  <c r="D64" i="73"/>
  <c r="D31" i="72"/>
  <c r="AF39" i="72"/>
  <c r="AF41" i="72" s="1"/>
  <c r="C13" i="14"/>
  <c r="AH24" i="15"/>
  <c r="AH13" i="73" s="1"/>
  <c r="AO24" i="31"/>
  <c r="AO15" i="73" s="1"/>
  <c r="W24" i="31"/>
  <c r="W24" i="30"/>
  <c r="C13" i="30"/>
  <c r="C14" i="29"/>
  <c r="AL29" i="72"/>
  <c r="C12" i="28"/>
  <c r="D24" i="27"/>
  <c r="C13" i="26"/>
  <c r="AH24" i="25"/>
  <c r="AH21" i="73" s="1"/>
  <c r="AO24" i="24"/>
  <c r="AO22" i="73" s="1"/>
  <c r="C14" i="22"/>
  <c r="C14" i="20"/>
  <c r="AB24" i="19"/>
  <c r="C13" i="17"/>
  <c r="C14" i="17"/>
  <c r="C15" i="17"/>
  <c r="C16" i="17"/>
  <c r="AJ25" i="72"/>
  <c r="H25" i="72"/>
  <c r="D25" i="73"/>
  <c r="D44" i="73"/>
  <c r="D46" i="73"/>
  <c r="AK69" i="73"/>
  <c r="AK71" i="73" s="1"/>
  <c r="C16" i="14"/>
  <c r="AB28" i="72"/>
  <c r="D24" i="30"/>
  <c r="AO24" i="29"/>
  <c r="AO17" i="73" s="1"/>
  <c r="C13" i="29"/>
  <c r="AL24" i="28"/>
  <c r="AL18" i="73" s="1"/>
  <c r="AH28" i="72"/>
  <c r="C14" i="27"/>
  <c r="AH24" i="26"/>
  <c r="AH20" i="73" s="1"/>
  <c r="C13" i="25"/>
  <c r="C16" i="25"/>
  <c r="AL24" i="24"/>
  <c r="AL22" i="73" s="1"/>
  <c r="AH24" i="24"/>
  <c r="AH22" i="73" s="1"/>
  <c r="AH24" i="22"/>
  <c r="AH24" i="73" s="1"/>
  <c r="AO24" i="21"/>
  <c r="AO25" i="73" s="1"/>
  <c r="AO24" i="20"/>
  <c r="AO27" i="73" s="1"/>
  <c r="C16" i="20"/>
  <c r="C16" i="19"/>
  <c r="W24" i="18"/>
  <c r="W29" i="73" s="1"/>
  <c r="AH24" i="17"/>
  <c r="AH30" i="73" s="1"/>
  <c r="AL24" i="17"/>
  <c r="AL30" i="73" s="1"/>
  <c r="AH24" i="35"/>
  <c r="AH32" i="73" s="1"/>
  <c r="AL24" i="46"/>
  <c r="AL45" i="73" s="1"/>
  <c r="AH24" i="60"/>
  <c r="AH49" i="73" s="1"/>
  <c r="C13" i="36"/>
  <c r="C14" i="36"/>
  <c r="C15" i="36"/>
  <c r="C16" i="36"/>
  <c r="W24" i="35"/>
  <c r="AO24" i="35"/>
  <c r="AO32" i="73" s="1"/>
  <c r="C15" i="35"/>
  <c r="C16" i="35"/>
  <c r="AH24" i="33"/>
  <c r="AH34" i="73" s="1"/>
  <c r="Q24" i="68"/>
  <c r="AH24" i="68"/>
  <c r="AH36" i="73" s="1"/>
  <c r="C13" i="68"/>
  <c r="C15" i="68"/>
  <c r="AO24" i="68"/>
  <c r="AO36" i="73" s="1"/>
  <c r="D24" i="41"/>
  <c r="C13" i="41"/>
  <c r="C14" i="41"/>
  <c r="C15" i="41"/>
  <c r="Q24" i="40"/>
  <c r="AL24" i="40"/>
  <c r="AL41" i="73" s="1"/>
  <c r="C13" i="42"/>
  <c r="C14" i="42"/>
  <c r="C15" i="42"/>
  <c r="C16" i="42"/>
  <c r="D12" i="39"/>
  <c r="D24" i="39" s="1"/>
  <c r="AL12" i="39"/>
  <c r="C16" i="39"/>
  <c r="G24" i="38"/>
  <c r="C13" i="38"/>
  <c r="C12" i="37"/>
  <c r="AO24" i="47"/>
  <c r="AO44" i="73" s="1"/>
  <c r="D24" i="47"/>
  <c r="C13" i="46"/>
  <c r="C14" i="45"/>
  <c r="Q24" i="55"/>
  <c r="C14" i="55"/>
  <c r="C12" i="54"/>
  <c r="C13" i="54"/>
  <c r="AL24" i="54"/>
  <c r="AL50" i="73" s="1"/>
  <c r="C14" i="54"/>
  <c r="C12" i="53"/>
  <c r="C16" i="53"/>
  <c r="AO24" i="52"/>
  <c r="AO52" i="73" s="1"/>
  <c r="W24" i="52"/>
  <c r="C15" i="52"/>
  <c r="D24" i="52"/>
  <c r="C14" i="51"/>
  <c r="C14" i="49"/>
  <c r="C15" i="49"/>
  <c r="C16" i="49"/>
  <c r="D24" i="49"/>
  <c r="D24" i="48"/>
  <c r="G24" i="48"/>
  <c r="C14" i="60"/>
  <c r="C15" i="60"/>
  <c r="C13" i="34"/>
  <c r="AL24" i="33"/>
  <c r="AL34" i="73" s="1"/>
  <c r="C15" i="44"/>
  <c r="C12" i="68"/>
  <c r="C24" i="68" s="1"/>
  <c r="AL24" i="68"/>
  <c r="AL36" i="73" s="1"/>
  <c r="C13" i="43"/>
  <c r="G24" i="41"/>
  <c r="W24" i="41"/>
  <c r="C16" i="41"/>
  <c r="C12" i="42"/>
  <c r="C13" i="40"/>
  <c r="AH24" i="40"/>
  <c r="AH41" i="73" s="1"/>
  <c r="C15" i="40"/>
  <c r="D24" i="40"/>
  <c r="C16" i="38"/>
  <c r="C16" i="37"/>
  <c r="C12" i="47"/>
  <c r="AH24" i="46"/>
  <c r="AH45" i="73" s="1"/>
  <c r="C16" i="46"/>
  <c r="AH24" i="56"/>
  <c r="AH47" i="73" s="1"/>
  <c r="AH24" i="55"/>
  <c r="AH48" i="73" s="1"/>
  <c r="W24" i="55"/>
  <c r="C15" i="55"/>
  <c r="C16" i="54"/>
  <c r="C13" i="53"/>
  <c r="AH24" i="52"/>
  <c r="AH52" i="73" s="1"/>
  <c r="AB24" i="52"/>
  <c r="C13" i="51"/>
  <c r="D24" i="51"/>
  <c r="G24" i="50"/>
  <c r="G24" i="60"/>
  <c r="W24" i="34"/>
  <c r="AO24" i="33"/>
  <c r="AO34" i="73" s="1"/>
  <c r="C14" i="33"/>
  <c r="C13" i="44"/>
  <c r="AL24" i="44"/>
  <c r="AL35" i="73" s="1"/>
  <c r="D24" i="68"/>
  <c r="AO24" i="43"/>
  <c r="AO37" i="73" s="1"/>
  <c r="W24" i="43"/>
  <c r="AH24" i="41"/>
  <c r="AH39" i="73" s="1"/>
  <c r="C14" i="40"/>
  <c r="C16" i="40"/>
  <c r="AB24" i="39"/>
  <c r="C13" i="39"/>
  <c r="W24" i="38"/>
  <c r="AH24" i="38"/>
  <c r="AH42" i="73" s="1"/>
  <c r="D24" i="37"/>
  <c r="AO24" i="37"/>
  <c r="AO43" i="73" s="1"/>
  <c r="C15" i="37"/>
  <c r="AB24" i="47"/>
  <c r="AH24" i="47"/>
  <c r="AH44" i="73" s="1"/>
  <c r="AO24" i="46"/>
  <c r="AO45" i="73" s="1"/>
  <c r="Q24" i="45"/>
  <c r="AH24" i="45"/>
  <c r="AH46" i="73" s="1"/>
  <c r="C13" i="56"/>
  <c r="C14" i="56"/>
  <c r="AL24" i="56"/>
  <c r="AL47" i="73" s="1"/>
  <c r="C15" i="56"/>
  <c r="C16" i="56"/>
  <c r="D24" i="56"/>
  <c r="C12" i="55"/>
  <c r="AB24" i="55"/>
  <c r="AO24" i="55"/>
  <c r="AO48" i="73" s="1"/>
  <c r="C15" i="54"/>
  <c r="C14" i="53"/>
  <c r="C13" i="52"/>
  <c r="C12" i="52"/>
  <c r="C12" i="51"/>
  <c r="Q24" i="51"/>
  <c r="AH24" i="51"/>
  <c r="AH53" i="73" s="1"/>
  <c r="G24" i="51"/>
  <c r="AH24" i="50"/>
  <c r="AH54" i="73" s="1"/>
  <c r="C54" i="73" s="1"/>
  <c r="Q24" i="48"/>
  <c r="AH24" i="48"/>
  <c r="AH56" i="73" s="1"/>
  <c r="D24" i="60"/>
  <c r="AB24" i="60"/>
  <c r="AL24" i="58"/>
  <c r="AL58" i="73" s="1"/>
  <c r="G24" i="57"/>
  <c r="D24" i="70"/>
  <c r="G24" i="66"/>
  <c r="C24" i="67"/>
  <c r="D24" i="67"/>
  <c r="AH24" i="67"/>
  <c r="AH68" i="73" s="1"/>
  <c r="AB24" i="59"/>
  <c r="G24" i="58"/>
  <c r="AB24" i="58"/>
  <c r="AO24" i="57"/>
  <c r="AO59" i="73" s="1"/>
  <c r="C15" i="65"/>
  <c r="C16" i="65"/>
  <c r="AB24" i="63"/>
  <c r="C12" i="62"/>
  <c r="C16" i="62"/>
  <c r="G24" i="61"/>
  <c r="C13" i="61"/>
  <c r="D24" i="12"/>
  <c r="C15" i="12"/>
  <c r="C12" i="66"/>
  <c r="AH24" i="66"/>
  <c r="AH67" i="73" s="1"/>
  <c r="D24" i="23"/>
  <c r="AH24" i="23"/>
  <c r="AH23" i="73" s="1"/>
  <c r="C15" i="23"/>
  <c r="C16" i="23"/>
  <c r="G24" i="59"/>
  <c r="C13" i="59"/>
  <c r="C24" i="59" s="1"/>
  <c r="D24" i="65"/>
  <c r="C12" i="70"/>
  <c r="C13" i="70"/>
  <c r="C24" i="70" s="1"/>
  <c r="D24" i="63"/>
  <c r="D24" i="62"/>
  <c r="C14" i="59"/>
  <c r="C16" i="59"/>
  <c r="C12" i="58"/>
  <c r="C14" i="58"/>
  <c r="AL24" i="57"/>
  <c r="AL59" i="73" s="1"/>
  <c r="C15" i="57"/>
  <c r="AH24" i="57"/>
  <c r="AH59" i="73" s="1"/>
  <c r="C13" i="65"/>
  <c r="G24" i="70"/>
  <c r="AO24" i="70"/>
  <c r="AO61" i="73" s="1"/>
  <c r="W24" i="70"/>
  <c r="C15" i="70"/>
  <c r="C12" i="64"/>
  <c r="AB24" i="64"/>
  <c r="C13" i="64"/>
  <c r="D24" i="64"/>
  <c r="C13" i="63"/>
  <c r="AL24" i="63"/>
  <c r="AL63" i="73" s="1"/>
  <c r="C14" i="63"/>
  <c r="C16" i="63"/>
  <c r="G24" i="62"/>
  <c r="C15" i="62"/>
  <c r="D24" i="61"/>
  <c r="C16" i="61"/>
  <c r="C12" i="12"/>
  <c r="AL24" i="12"/>
  <c r="AL65" i="73" s="1"/>
  <c r="C65" i="73" s="1"/>
  <c r="C13" i="66"/>
  <c r="C14" i="66"/>
  <c r="C23" i="72"/>
  <c r="C25" i="72" s="1"/>
  <c r="O39" i="72"/>
  <c r="C12" i="44"/>
  <c r="C24" i="44" s="1"/>
  <c r="G9" i="73"/>
  <c r="G69" i="73" s="1"/>
  <c r="G71" i="73" s="1"/>
  <c r="C9" i="73"/>
  <c r="C47" i="73"/>
  <c r="C51" i="73"/>
  <c r="AE12" i="73"/>
  <c r="AL24" i="14"/>
  <c r="AL12" i="73" s="1"/>
  <c r="AL32" i="72"/>
  <c r="N13" i="73"/>
  <c r="T13" i="73"/>
  <c r="AH30" i="72"/>
  <c r="AH24" i="16"/>
  <c r="AH14" i="73" s="1"/>
  <c r="F14" i="73"/>
  <c r="J14" i="73"/>
  <c r="D51" i="73"/>
  <c r="C45" i="73"/>
  <c r="D66" i="73"/>
  <c r="D11" i="73"/>
  <c r="D63" i="73"/>
  <c r="D62" i="73"/>
  <c r="D68" i="73"/>
  <c r="L25" i="72"/>
  <c r="D41" i="73"/>
  <c r="AM39" i="72"/>
  <c r="I12" i="73"/>
  <c r="N24" i="14"/>
  <c r="N32" i="72"/>
  <c r="Y12" i="73"/>
  <c r="E13" i="73"/>
  <c r="K24" i="15"/>
  <c r="G17" i="15"/>
  <c r="K32" i="72"/>
  <c r="K39" i="72" s="1"/>
  <c r="Y14" i="73"/>
  <c r="AG14" i="73"/>
  <c r="C19" i="16"/>
  <c r="AB34" i="72"/>
  <c r="C34" i="72" s="1"/>
  <c r="AE15" i="73"/>
  <c r="V19" i="73"/>
  <c r="D67" i="73"/>
  <c r="D9" i="73"/>
  <c r="AN69" i="73"/>
  <c r="AN71" i="73" s="1"/>
  <c r="D53" i="73"/>
  <c r="D47" i="73"/>
  <c r="C10" i="73"/>
  <c r="I25" i="72"/>
  <c r="D10" i="73"/>
  <c r="AJ69" i="73"/>
  <c r="AJ71" i="73" s="1"/>
  <c r="D54" i="73"/>
  <c r="AG39" i="72"/>
  <c r="L39" i="72"/>
  <c r="L41" i="72" s="1"/>
  <c r="E24" i="14"/>
  <c r="C17" i="14"/>
  <c r="G17" i="14"/>
  <c r="E32" i="72"/>
  <c r="V12" i="73"/>
  <c r="C12" i="15"/>
  <c r="W24" i="15"/>
  <c r="AF13" i="73"/>
  <c r="AP24" i="15"/>
  <c r="AP13" i="73" s="1"/>
  <c r="AP32" i="72"/>
  <c r="AP39" i="72" s="1"/>
  <c r="AP41" i="72" s="1"/>
  <c r="AE13" i="73"/>
  <c r="M14" i="73"/>
  <c r="T33" i="72"/>
  <c r="T24" i="16"/>
  <c r="AB24" i="31"/>
  <c r="C12" i="31"/>
  <c r="E24" i="31"/>
  <c r="C17" i="31"/>
  <c r="L15" i="73"/>
  <c r="O15" i="73"/>
  <c r="U20" i="73"/>
  <c r="Z13" i="73"/>
  <c r="AC24" i="15"/>
  <c r="AC32" i="72"/>
  <c r="AC39" i="72" s="1"/>
  <c r="P24" i="16"/>
  <c r="AF24" i="16"/>
  <c r="G17" i="31"/>
  <c r="AD16" i="73"/>
  <c r="R18" i="73"/>
  <c r="AC20" i="73"/>
  <c r="I24" i="30"/>
  <c r="G17" i="30"/>
  <c r="AH24" i="29"/>
  <c r="AH17" i="73" s="1"/>
  <c r="AH27" i="72"/>
  <c r="Q24" i="25"/>
  <c r="C12" i="25"/>
  <c r="AD32" i="72"/>
  <c r="AD39" i="72" s="1"/>
  <c r="W24" i="14"/>
  <c r="C12" i="14"/>
  <c r="W27" i="72"/>
  <c r="AP24" i="14"/>
  <c r="AP12" i="73" s="1"/>
  <c r="D12" i="73" s="1"/>
  <c r="D18" i="14"/>
  <c r="AB24" i="15"/>
  <c r="W24" i="16"/>
  <c r="C14" i="16"/>
  <c r="W29" i="72"/>
  <c r="AO32" i="72"/>
  <c r="F24" i="30"/>
  <c r="C12" i="29"/>
  <c r="AO24" i="28"/>
  <c r="AO18" i="73" s="1"/>
  <c r="AO27" i="72"/>
  <c r="G17" i="28"/>
  <c r="AM24" i="27"/>
  <c r="AM19" i="73" s="1"/>
  <c r="G19" i="27"/>
  <c r="C19" i="27"/>
  <c r="AL24" i="25"/>
  <c r="AL21" i="73" s="1"/>
  <c r="C14" i="25"/>
  <c r="C19" i="25"/>
  <c r="G19" i="25"/>
  <c r="AB24" i="24"/>
  <c r="E24" i="24"/>
  <c r="G17" i="24"/>
  <c r="G24" i="24" s="1"/>
  <c r="Q24" i="22"/>
  <c r="C13" i="22"/>
  <c r="G19" i="69"/>
  <c r="C19" i="69"/>
  <c r="E24" i="69"/>
  <c r="Z24" i="20"/>
  <c r="AH24" i="19"/>
  <c r="AH28" i="73" s="1"/>
  <c r="C15" i="19"/>
  <c r="Q24" i="19"/>
  <c r="D24" i="19"/>
  <c r="I24" i="19"/>
  <c r="G17" i="19"/>
  <c r="AH24" i="18"/>
  <c r="AH29" i="73" s="1"/>
  <c r="H20" i="73"/>
  <c r="Y32" i="72"/>
  <c r="Y39" i="72" s="1"/>
  <c r="AB20" i="73"/>
  <c r="AB31" i="73"/>
  <c r="C31" i="73" s="1"/>
  <c r="W20" i="73"/>
  <c r="K22" i="73"/>
  <c r="U31" i="73"/>
  <c r="AG22" i="73"/>
  <c r="Q18" i="73"/>
  <c r="J21" i="73"/>
  <c r="AL25" i="72"/>
  <c r="AA17" i="73"/>
  <c r="H17" i="73"/>
  <c r="U18" i="73"/>
  <c r="AF18" i="73"/>
  <c r="O19" i="73"/>
  <c r="U21" i="73"/>
  <c r="W22" i="73"/>
  <c r="AE27" i="73"/>
  <c r="H31" i="73"/>
  <c r="AH38" i="72"/>
  <c r="C38" i="72" s="1"/>
  <c r="F33" i="72"/>
  <c r="M33" i="72"/>
  <c r="AQ32" i="72"/>
  <c r="AQ39" i="72" s="1"/>
  <c r="AE32" i="72"/>
  <c r="P32" i="72"/>
  <c r="P39" i="72" s="1"/>
  <c r="P41" i="72" s="1"/>
  <c r="I32" i="72"/>
  <c r="AB24" i="14"/>
  <c r="G24" i="14"/>
  <c r="AH24" i="14"/>
  <c r="AH12" i="73" s="1"/>
  <c r="C14" i="14"/>
  <c r="Q29" i="72"/>
  <c r="C15" i="14"/>
  <c r="Z24" i="14"/>
  <c r="Z32" i="72"/>
  <c r="N34" i="72"/>
  <c r="D19" i="14"/>
  <c r="R34" i="72"/>
  <c r="Z34" i="72"/>
  <c r="C14" i="15"/>
  <c r="C15" i="15"/>
  <c r="C16" i="15"/>
  <c r="F24" i="15"/>
  <c r="D17" i="15"/>
  <c r="U24" i="15"/>
  <c r="C18" i="15"/>
  <c r="G18" i="15"/>
  <c r="G24" i="15" s="1"/>
  <c r="I24" i="16"/>
  <c r="Q24" i="16"/>
  <c r="X24" i="16"/>
  <c r="AO28" i="72"/>
  <c r="H24" i="16"/>
  <c r="L24" i="16"/>
  <c r="G19" i="16"/>
  <c r="AL24" i="31"/>
  <c r="AL15" i="73" s="1"/>
  <c r="C13" i="31"/>
  <c r="H24" i="31"/>
  <c r="G18" i="31"/>
  <c r="C18" i="31"/>
  <c r="D18" i="31"/>
  <c r="C17" i="30"/>
  <c r="AB24" i="30"/>
  <c r="AL24" i="30"/>
  <c r="AL16" i="73" s="1"/>
  <c r="AP24" i="30"/>
  <c r="AP16" i="73" s="1"/>
  <c r="D24" i="29"/>
  <c r="G24" i="28"/>
  <c r="W24" i="28"/>
  <c r="C13" i="28"/>
  <c r="W28" i="72"/>
  <c r="F24" i="28"/>
  <c r="C17" i="28"/>
  <c r="AO24" i="27"/>
  <c r="AO19" i="73" s="1"/>
  <c r="E24" i="27"/>
  <c r="K24" i="27"/>
  <c r="N24" i="27"/>
  <c r="S24" i="27"/>
  <c r="AA24" i="27"/>
  <c r="AQ24" i="27"/>
  <c r="AQ19" i="73" s="1"/>
  <c r="C19" i="26"/>
  <c r="D17" i="26"/>
  <c r="D24" i="26" s="1"/>
  <c r="L24" i="26"/>
  <c r="R24" i="26"/>
  <c r="D24" i="25"/>
  <c r="AO24" i="25"/>
  <c r="AO21" i="73" s="1"/>
  <c r="AO31" i="72"/>
  <c r="C17" i="25"/>
  <c r="Q24" i="24"/>
  <c r="C14" i="24"/>
  <c r="C24" i="24" s="1"/>
  <c r="D17" i="24"/>
  <c r="D24" i="24" s="1"/>
  <c r="V24" i="21"/>
  <c r="V32" i="72"/>
  <c r="V39" i="72" s="1"/>
  <c r="C13" i="69"/>
  <c r="W24" i="69"/>
  <c r="I33" i="72"/>
  <c r="S32" i="72"/>
  <c r="W31" i="72"/>
  <c r="J34" i="72"/>
  <c r="G34" i="72" s="1"/>
  <c r="M32" i="72"/>
  <c r="J32" i="72"/>
  <c r="AH35" i="72"/>
  <c r="C35" i="72" s="1"/>
  <c r="W30" i="73"/>
  <c r="N20" i="73"/>
  <c r="AD20" i="73"/>
  <c r="AG16" i="73"/>
  <c r="L16" i="73"/>
  <c r="T16" i="73"/>
  <c r="AG17" i="73"/>
  <c r="M18" i="73"/>
  <c r="AC18" i="73"/>
  <c r="F19" i="73"/>
  <c r="D19" i="73" s="1"/>
  <c r="R21" i="73"/>
  <c r="D21" i="73" s="1"/>
  <c r="Q27" i="73"/>
  <c r="AE34" i="72"/>
  <c r="S33" i="72"/>
  <c r="AN32" i="72"/>
  <c r="AN39" i="72" s="1"/>
  <c r="C24" i="32"/>
  <c r="W30" i="72"/>
  <c r="K24" i="14"/>
  <c r="AA24" i="14"/>
  <c r="AD24" i="14"/>
  <c r="T34" i="72"/>
  <c r="D19" i="15"/>
  <c r="X34" i="72"/>
  <c r="X39" i="72" s="1"/>
  <c r="C19" i="15"/>
  <c r="AB24" i="16"/>
  <c r="AB27" i="72"/>
  <c r="AO24" i="16"/>
  <c r="AO14" i="73" s="1"/>
  <c r="C17" i="16"/>
  <c r="E24" i="16"/>
  <c r="AP24" i="31"/>
  <c r="AP15" i="73" s="1"/>
  <c r="D15" i="73" s="1"/>
  <c r="G19" i="31"/>
  <c r="C19" i="31"/>
  <c r="AH24" i="30"/>
  <c r="AH16" i="73" s="1"/>
  <c r="Q24" i="29"/>
  <c r="AB24" i="29"/>
  <c r="J24" i="29"/>
  <c r="R24" i="29"/>
  <c r="Z24" i="29"/>
  <c r="G19" i="29"/>
  <c r="G24" i="29" s="1"/>
  <c r="C19" i="29"/>
  <c r="AH24" i="28"/>
  <c r="AH18" i="73" s="1"/>
  <c r="J24" i="28"/>
  <c r="Z24" i="28"/>
  <c r="AH24" i="27"/>
  <c r="AH19" i="73" s="1"/>
  <c r="C16" i="27"/>
  <c r="G18" i="27"/>
  <c r="Q24" i="26"/>
  <c r="C12" i="26"/>
  <c r="AL24" i="26"/>
  <c r="AL20" i="73" s="1"/>
  <c r="C14" i="26"/>
  <c r="C15" i="26"/>
  <c r="Z24" i="26"/>
  <c r="AP24" i="26"/>
  <c r="AP20" i="73" s="1"/>
  <c r="C15" i="25"/>
  <c r="AB30" i="72"/>
  <c r="E24" i="25"/>
  <c r="I24" i="25"/>
  <c r="M24" i="24"/>
  <c r="U24" i="24"/>
  <c r="AC24" i="24"/>
  <c r="AL24" i="69"/>
  <c r="AL26" i="73" s="1"/>
  <c r="F24" i="69"/>
  <c r="D17" i="69"/>
  <c r="AC24" i="69"/>
  <c r="G24" i="20"/>
  <c r="AO29" i="72"/>
  <c r="R32" i="72"/>
  <c r="E33" i="72"/>
  <c r="Q24" i="15"/>
  <c r="D17" i="31"/>
  <c r="D24" i="31" s="1"/>
  <c r="C12" i="30"/>
  <c r="C24" i="30" s="1"/>
  <c r="G19" i="30"/>
  <c r="E24" i="28"/>
  <c r="C18" i="28"/>
  <c r="G17" i="27"/>
  <c r="G17" i="22"/>
  <c r="G24" i="22" s="1"/>
  <c r="F24" i="22"/>
  <c r="Y24" i="22"/>
  <c r="AA24" i="22"/>
  <c r="C13" i="21"/>
  <c r="C14" i="21"/>
  <c r="C15" i="21"/>
  <c r="C16" i="21"/>
  <c r="J24" i="21"/>
  <c r="N24" i="21"/>
  <c r="C18" i="21"/>
  <c r="G19" i="21"/>
  <c r="G24" i="21" s="1"/>
  <c r="G24" i="69"/>
  <c r="AB24" i="69"/>
  <c r="C14" i="69"/>
  <c r="AM24" i="69"/>
  <c r="AM26" i="73" s="1"/>
  <c r="D19" i="69"/>
  <c r="R24" i="20"/>
  <c r="D17" i="20"/>
  <c r="D24" i="20" s="1"/>
  <c r="T24" i="20"/>
  <c r="V24" i="20"/>
  <c r="AE24" i="19"/>
  <c r="AQ24" i="19"/>
  <c r="AQ28" i="73" s="1"/>
  <c r="G19" i="19"/>
  <c r="C19" i="18"/>
  <c r="AB24" i="18"/>
  <c r="C13" i="18"/>
  <c r="C16" i="18"/>
  <c r="C17" i="18"/>
  <c r="Y24" i="18"/>
  <c r="AA24" i="18"/>
  <c r="D17" i="17"/>
  <c r="D24" i="17" s="1"/>
  <c r="G17" i="17"/>
  <c r="G24" i="17" s="1"/>
  <c r="E24" i="17"/>
  <c r="C17" i="17"/>
  <c r="H24" i="17"/>
  <c r="L24" i="17"/>
  <c r="AF24" i="17"/>
  <c r="Q30" i="72"/>
  <c r="C18" i="14"/>
  <c r="G12" i="16"/>
  <c r="G24" i="16" s="1"/>
  <c r="D12" i="16"/>
  <c r="D24" i="16" s="1"/>
  <c r="E24" i="29"/>
  <c r="C18" i="27"/>
  <c r="C17" i="27"/>
  <c r="C17" i="26"/>
  <c r="G17" i="26"/>
  <c r="G24" i="26" s="1"/>
  <c r="G17" i="25"/>
  <c r="C12" i="22"/>
  <c r="AO24" i="22"/>
  <c r="AO24" i="73" s="1"/>
  <c r="E24" i="22"/>
  <c r="S24" i="22"/>
  <c r="U24" i="22"/>
  <c r="AM24" i="22"/>
  <c r="AM24" i="73" s="1"/>
  <c r="G19" i="22"/>
  <c r="D17" i="21"/>
  <c r="D24" i="21" s="1"/>
  <c r="C12" i="21"/>
  <c r="W24" i="21"/>
  <c r="AD24" i="21"/>
  <c r="AH24" i="69"/>
  <c r="AH26" i="73" s="1"/>
  <c r="C15" i="69"/>
  <c r="M24" i="69"/>
  <c r="Y24" i="69"/>
  <c r="E24" i="20"/>
  <c r="C17" i="20"/>
  <c r="J24" i="20"/>
  <c r="N24" i="20"/>
  <c r="C19" i="20"/>
  <c r="W24" i="19"/>
  <c r="C14" i="19"/>
  <c r="C15" i="22"/>
  <c r="AO24" i="69"/>
  <c r="AO26" i="73" s="1"/>
  <c r="I24" i="69"/>
  <c r="C17" i="69"/>
  <c r="W24" i="20"/>
  <c r="AD24" i="20"/>
  <c r="AF24" i="20"/>
  <c r="C12" i="18"/>
  <c r="D17" i="18"/>
  <c r="D24" i="18" s="1"/>
  <c r="I24" i="18"/>
  <c r="G17" i="18"/>
  <c r="G24" i="18" s="1"/>
  <c r="Q24" i="17"/>
  <c r="C12" i="17"/>
  <c r="C24" i="17" s="1"/>
  <c r="AB24" i="17"/>
  <c r="X24" i="17"/>
  <c r="D24" i="36"/>
  <c r="D24" i="33"/>
  <c r="C18" i="19"/>
  <c r="G17" i="36"/>
  <c r="C12" i="36"/>
  <c r="C24" i="36" s="1"/>
  <c r="G19" i="36"/>
  <c r="C14" i="35"/>
  <c r="C24" i="35" s="1"/>
  <c r="F24" i="35"/>
  <c r="D17" i="35"/>
  <c r="D24" i="35" s="1"/>
  <c r="F24" i="36"/>
  <c r="AB24" i="35"/>
  <c r="D24" i="44"/>
  <c r="Q24" i="35"/>
  <c r="G24" i="40"/>
  <c r="G18" i="35"/>
  <c r="G24" i="35" s="1"/>
  <c r="D17" i="34"/>
  <c r="D24" i="34" s="1"/>
  <c r="C18" i="34"/>
  <c r="AH24" i="34"/>
  <c r="AH33" i="73" s="1"/>
  <c r="G19" i="33"/>
  <c r="G24" i="33" s="1"/>
  <c r="G17" i="44"/>
  <c r="G24" i="44" s="1"/>
  <c r="G17" i="68"/>
  <c r="G24" i="68" s="1"/>
  <c r="F24" i="68"/>
  <c r="G19" i="43"/>
  <c r="G24" i="43" s="1"/>
  <c r="C12" i="41"/>
  <c r="C24" i="41" s="1"/>
  <c r="G19" i="40"/>
  <c r="M24" i="35"/>
  <c r="AB24" i="34"/>
  <c r="G17" i="34"/>
  <c r="G24" i="34" s="1"/>
  <c r="C17" i="34"/>
  <c r="C24" i="34" s="1"/>
  <c r="C12" i="33"/>
  <c r="C13" i="33"/>
  <c r="C15" i="33"/>
  <c r="AB24" i="44"/>
  <c r="Q24" i="43"/>
  <c r="H24" i="43"/>
  <c r="C24" i="47"/>
  <c r="D24" i="46"/>
  <c r="G24" i="46"/>
  <c r="C18" i="40"/>
  <c r="G17" i="39"/>
  <c r="G24" i="39" s="1"/>
  <c r="F24" i="38"/>
  <c r="C18" i="38"/>
  <c r="E24" i="47"/>
  <c r="G18" i="47"/>
  <c r="G17" i="42"/>
  <c r="G24" i="42" s="1"/>
  <c r="C12" i="39"/>
  <c r="C17" i="39"/>
  <c r="G17" i="47"/>
  <c r="G24" i="47" s="1"/>
  <c r="C17" i="45"/>
  <c r="G18" i="56"/>
  <c r="G24" i="56" s="1"/>
  <c r="C18" i="54"/>
  <c r="C24" i="54" s="1"/>
  <c r="G17" i="45"/>
  <c r="G24" i="45" s="1"/>
  <c r="C12" i="56"/>
  <c r="C13" i="55"/>
  <c r="C24" i="55" s="1"/>
  <c r="G17" i="54"/>
  <c r="G24" i="54" s="1"/>
  <c r="D17" i="53"/>
  <c r="D24" i="53" s="1"/>
  <c r="C12" i="45"/>
  <c r="Q24" i="54"/>
  <c r="G19" i="53"/>
  <c r="G24" i="53" s="1"/>
  <c r="E24" i="52"/>
  <c r="G17" i="52"/>
  <c r="G24" i="52" s="1"/>
  <c r="D17" i="50"/>
  <c r="D24" i="50" s="1"/>
  <c r="C12" i="49"/>
  <c r="C12" i="50"/>
  <c r="C24" i="50" s="1"/>
  <c r="C13" i="49"/>
  <c r="C18" i="51"/>
  <c r="C24" i="51" s="1"/>
  <c r="G18" i="49"/>
  <c r="G24" i="49" s="1"/>
  <c r="C18" i="49"/>
  <c r="Q24" i="60"/>
  <c r="E24" i="60"/>
  <c r="C18" i="60"/>
  <c r="C24" i="60" s="1"/>
  <c r="D17" i="59"/>
  <c r="D24" i="59" s="1"/>
  <c r="W24" i="58"/>
  <c r="F24" i="58"/>
  <c r="C19" i="58"/>
  <c r="W24" i="57"/>
  <c r="I24" i="57"/>
  <c r="E24" i="59"/>
  <c r="G24" i="65"/>
  <c r="G24" i="64"/>
  <c r="C12" i="65"/>
  <c r="C12" i="63"/>
  <c r="C19" i="63"/>
  <c r="C13" i="62"/>
  <c r="C24" i="62" s="1"/>
  <c r="C24" i="66"/>
  <c r="C18" i="57"/>
  <c r="C24" i="57" s="1"/>
  <c r="C18" i="65"/>
  <c r="G24" i="23"/>
  <c r="H24" i="12"/>
  <c r="G17" i="12"/>
  <c r="G24" i="12" s="1"/>
  <c r="Q24" i="66"/>
  <c r="G17" i="67"/>
  <c r="G24" i="67" s="1"/>
  <c r="AB24" i="67"/>
  <c r="Q24" i="23"/>
  <c r="G19" i="23"/>
  <c r="C24" i="12" l="1"/>
  <c r="C24" i="61"/>
  <c r="C24" i="63"/>
  <c r="C24" i="58"/>
  <c r="C24" i="56"/>
  <c r="C24" i="46"/>
  <c r="C43" i="73"/>
  <c r="C24" i="38"/>
  <c r="C24" i="39"/>
  <c r="C24" i="40"/>
  <c r="C24" i="43"/>
  <c r="C34" i="73"/>
  <c r="G24" i="19"/>
  <c r="C24" i="20"/>
  <c r="U43" i="72"/>
  <c r="U45" i="72" s="1"/>
  <c r="AF43" i="72"/>
  <c r="AF45" i="72" s="1"/>
  <c r="G24" i="25"/>
  <c r="R39" i="72"/>
  <c r="R43" i="72" s="1"/>
  <c r="R45" i="72" s="1"/>
  <c r="AJ41" i="72"/>
  <c r="H43" i="72"/>
  <c r="H45" i="72" s="1"/>
  <c r="AK43" i="72"/>
  <c r="AK45" i="72" s="1"/>
  <c r="C28" i="72"/>
  <c r="AA43" i="72"/>
  <c r="AA45" i="72" s="1"/>
  <c r="AI41" i="72"/>
  <c r="M39" i="72"/>
  <c r="M43" i="72" s="1"/>
  <c r="M45" i="72" s="1"/>
  <c r="X43" i="72"/>
  <c r="X45" i="72" s="1"/>
  <c r="X41" i="72"/>
  <c r="C31" i="72"/>
  <c r="G24" i="31"/>
  <c r="D24" i="15"/>
  <c r="AH69" i="73"/>
  <c r="AH71" i="73" s="1"/>
  <c r="Y43" i="72"/>
  <c r="Y45" i="72" s="1"/>
  <c r="Y41" i="72"/>
  <c r="AO69" i="73"/>
  <c r="AO71" i="73" s="1"/>
  <c r="G24" i="30"/>
  <c r="AG43" i="72"/>
  <c r="AG45" i="72" s="1"/>
  <c r="AG41" i="72"/>
  <c r="AG69" i="73"/>
  <c r="AG71" i="73" s="1"/>
  <c r="K43" i="72"/>
  <c r="K45" i="72" s="1"/>
  <c r="K41" i="72"/>
  <c r="C24" i="64"/>
  <c r="W61" i="73"/>
  <c r="C61" i="73" s="1"/>
  <c r="AB63" i="73"/>
  <c r="C63" i="73" s="1"/>
  <c r="AB58" i="73"/>
  <c r="C24" i="52"/>
  <c r="AB40" i="73"/>
  <c r="W37" i="73"/>
  <c r="AB52" i="73"/>
  <c r="C24" i="37"/>
  <c r="AL24" i="39"/>
  <c r="AL40" i="73" s="1"/>
  <c r="AL27" i="72"/>
  <c r="AL39" i="72" s="1"/>
  <c r="Q36" i="73"/>
  <c r="C36" i="73" s="1"/>
  <c r="W16" i="73"/>
  <c r="C24" i="45"/>
  <c r="C24" i="19"/>
  <c r="C24" i="27"/>
  <c r="C24" i="28"/>
  <c r="AE39" i="72"/>
  <c r="AM69" i="73"/>
  <c r="AM71" i="73" s="1"/>
  <c r="D24" i="14"/>
  <c r="O69" i="73"/>
  <c r="O71" i="73" s="1"/>
  <c r="AB62" i="73"/>
  <c r="C62" i="73" s="1"/>
  <c r="AB48" i="73"/>
  <c r="AB44" i="73"/>
  <c r="W48" i="73"/>
  <c r="C24" i="42"/>
  <c r="C24" i="53"/>
  <c r="W32" i="73"/>
  <c r="AB28" i="73"/>
  <c r="W15" i="73"/>
  <c r="Q16" i="73"/>
  <c r="C24" i="69"/>
  <c r="C24" i="16"/>
  <c r="AP69" i="73"/>
  <c r="AP71" i="73" s="1"/>
  <c r="AD43" i="72"/>
  <c r="AD45" i="72" s="1"/>
  <c r="AD41" i="72"/>
  <c r="T39" i="72"/>
  <c r="T43" i="72" s="1"/>
  <c r="T45" i="72" s="1"/>
  <c r="L43" i="72"/>
  <c r="L45" i="72" s="1"/>
  <c r="AB57" i="73"/>
  <c r="Q56" i="73"/>
  <c r="C56" i="73" s="1"/>
  <c r="Q53" i="73"/>
  <c r="C53" i="73" s="1"/>
  <c r="Q46" i="73"/>
  <c r="C46" i="73" s="1"/>
  <c r="W42" i="73"/>
  <c r="C42" i="73" s="1"/>
  <c r="W52" i="73"/>
  <c r="W19" i="73"/>
  <c r="V43" i="72"/>
  <c r="V45" i="72" s="1"/>
  <c r="V41" i="72"/>
  <c r="AC43" i="72"/>
  <c r="AC45" i="72" s="1"/>
  <c r="AC41" i="72"/>
  <c r="AB49" i="73"/>
  <c r="W33" i="73"/>
  <c r="W39" i="73"/>
  <c r="C39" i="73" s="1"/>
  <c r="Q48" i="73"/>
  <c r="Q41" i="73"/>
  <c r="C41" i="73" s="1"/>
  <c r="Q15" i="73"/>
  <c r="O43" i="72"/>
  <c r="O45" i="72" s="1"/>
  <c r="O41" i="72"/>
  <c r="AN43" i="72"/>
  <c r="AN45" i="72" s="1"/>
  <c r="AN41" i="72"/>
  <c r="P43" i="72"/>
  <c r="P45" i="72" s="1"/>
  <c r="F58" i="73"/>
  <c r="D58" i="73" s="1"/>
  <c r="Q50" i="73"/>
  <c r="C50" i="73" s="1"/>
  <c r="U24" i="73"/>
  <c r="U22" i="73"/>
  <c r="F39" i="72"/>
  <c r="D33" i="72"/>
  <c r="E26" i="73"/>
  <c r="W14" i="73"/>
  <c r="W13" i="73"/>
  <c r="N39" i="72"/>
  <c r="N41" i="72" s="1"/>
  <c r="AM41" i="72"/>
  <c r="AM43" i="72"/>
  <c r="AM45" i="72" s="1"/>
  <c r="AL69" i="73"/>
  <c r="AL71" i="73" s="1"/>
  <c r="AB68" i="73"/>
  <c r="C68" i="73" s="1"/>
  <c r="H65" i="73"/>
  <c r="I59" i="73"/>
  <c r="W58" i="73"/>
  <c r="C58" i="73" s="1"/>
  <c r="Q49" i="73"/>
  <c r="E44" i="73"/>
  <c r="H37" i="73"/>
  <c r="AB33" i="73"/>
  <c r="F31" i="73"/>
  <c r="D31" i="73" s="1"/>
  <c r="F32" i="73"/>
  <c r="D32" i="73" s="1"/>
  <c r="AB30" i="73"/>
  <c r="W27" i="73"/>
  <c r="J27" i="73"/>
  <c r="M26" i="73"/>
  <c r="W25" i="73"/>
  <c r="C25" i="73" s="1"/>
  <c r="S24" i="73"/>
  <c r="L30" i="73"/>
  <c r="Y29" i="73"/>
  <c r="AB29" i="73"/>
  <c r="C29" i="73" s="1"/>
  <c r="AE28" i="73"/>
  <c r="AE69" i="73" s="1"/>
  <c r="AE71" i="73" s="1"/>
  <c r="T27" i="73"/>
  <c r="N25" i="73"/>
  <c r="F24" i="73"/>
  <c r="D24" i="73" s="1"/>
  <c r="E18" i="73"/>
  <c r="Q13" i="73"/>
  <c r="F26" i="73"/>
  <c r="M22" i="73"/>
  <c r="C24" i="26"/>
  <c r="R17" i="73"/>
  <c r="AB17" i="73"/>
  <c r="AD12" i="73"/>
  <c r="S39" i="72"/>
  <c r="W26" i="73"/>
  <c r="V25" i="73"/>
  <c r="Q22" i="73"/>
  <c r="S19" i="73"/>
  <c r="W18" i="73"/>
  <c r="X14" i="73"/>
  <c r="F13" i="73"/>
  <c r="Z39" i="72"/>
  <c r="AB22" i="73"/>
  <c r="C24" i="29"/>
  <c r="Q21" i="73"/>
  <c r="I16" i="73"/>
  <c r="AC13" i="73"/>
  <c r="AB15" i="73"/>
  <c r="C24" i="15"/>
  <c r="N12" i="73"/>
  <c r="AP43" i="72"/>
  <c r="AP45" i="72" s="1"/>
  <c r="E57" i="73"/>
  <c r="C57" i="73" s="1"/>
  <c r="E49" i="73"/>
  <c r="AB32" i="73"/>
  <c r="I29" i="73"/>
  <c r="AD27" i="73"/>
  <c r="N27" i="73"/>
  <c r="AD25" i="73"/>
  <c r="E30" i="73"/>
  <c r="AA29" i="73"/>
  <c r="V27" i="73"/>
  <c r="AB26" i="73"/>
  <c r="Y24" i="73"/>
  <c r="D24" i="69"/>
  <c r="Z20" i="73"/>
  <c r="C30" i="72"/>
  <c r="AA19" i="73"/>
  <c r="AB16" i="73"/>
  <c r="C16" i="73" s="1"/>
  <c r="Q28" i="73"/>
  <c r="E22" i="73"/>
  <c r="W12" i="73"/>
  <c r="C24" i="25"/>
  <c r="G32" i="72"/>
  <c r="C32" i="72"/>
  <c r="W59" i="73"/>
  <c r="C59" i="73" s="1"/>
  <c r="E52" i="73"/>
  <c r="C52" i="73" s="1"/>
  <c r="Q37" i="73"/>
  <c r="C37" i="73" s="1"/>
  <c r="M32" i="73"/>
  <c r="C24" i="18"/>
  <c r="W28" i="73"/>
  <c r="C24" i="21"/>
  <c r="E24" i="73"/>
  <c r="E17" i="73"/>
  <c r="H30" i="73"/>
  <c r="J25" i="73"/>
  <c r="G33" i="72"/>
  <c r="C33" i="72"/>
  <c r="I21" i="73"/>
  <c r="Q20" i="73"/>
  <c r="C20" i="73" s="1"/>
  <c r="Z18" i="73"/>
  <c r="Q17" i="73"/>
  <c r="AB39" i="72"/>
  <c r="AA12" i="73"/>
  <c r="R20" i="73"/>
  <c r="D20" i="73" s="1"/>
  <c r="N19" i="73"/>
  <c r="F18" i="73"/>
  <c r="D18" i="73" s="1"/>
  <c r="H15" i="73"/>
  <c r="L14" i="73"/>
  <c r="Q14" i="73"/>
  <c r="Z12" i="73"/>
  <c r="Q39" i="72"/>
  <c r="AB12" i="73"/>
  <c r="AQ41" i="72"/>
  <c r="AQ43" i="72"/>
  <c r="AQ45" i="72" s="1"/>
  <c r="I28" i="73"/>
  <c r="Q24" i="73"/>
  <c r="F16" i="73"/>
  <c r="D16" i="73" s="1"/>
  <c r="C29" i="72"/>
  <c r="AB13" i="73"/>
  <c r="C13" i="73" s="1"/>
  <c r="W39" i="72"/>
  <c r="AH39" i="72"/>
  <c r="AF14" i="73"/>
  <c r="T14" i="73"/>
  <c r="V69" i="73"/>
  <c r="V71" i="73" s="1"/>
  <c r="K13" i="73"/>
  <c r="E39" i="72"/>
  <c r="Q23" i="73"/>
  <c r="C23" i="73" s="1"/>
  <c r="Q32" i="73"/>
  <c r="C32" i="73" s="1"/>
  <c r="X30" i="73"/>
  <c r="D30" i="73" s="1"/>
  <c r="Y26" i="73"/>
  <c r="C24" i="22"/>
  <c r="AF30" i="73"/>
  <c r="E19" i="73"/>
  <c r="C19" i="73" s="1"/>
  <c r="C24" i="31"/>
  <c r="C24" i="33"/>
  <c r="F36" i="73"/>
  <c r="D36" i="73" s="1"/>
  <c r="G24" i="36"/>
  <c r="Q67" i="73"/>
  <c r="C67" i="73" s="1"/>
  <c r="C24" i="65"/>
  <c r="C24" i="49"/>
  <c r="F42" i="73"/>
  <c r="D42" i="73" s="1"/>
  <c r="AB35" i="73"/>
  <c r="C35" i="73" s="1"/>
  <c r="Q30" i="73"/>
  <c r="AF27" i="73"/>
  <c r="I26" i="73"/>
  <c r="E27" i="73"/>
  <c r="R27" i="73"/>
  <c r="D27" i="73" s="1"/>
  <c r="AA24" i="73"/>
  <c r="G24" i="27"/>
  <c r="AC26" i="73"/>
  <c r="AC22" i="73"/>
  <c r="D22" i="73" s="1"/>
  <c r="E21" i="73"/>
  <c r="C21" i="73" s="1"/>
  <c r="J18" i="73"/>
  <c r="Z17" i="73"/>
  <c r="J17" i="73"/>
  <c r="J69" i="73" s="1"/>
  <c r="J71" i="73" s="1"/>
  <c r="E14" i="73"/>
  <c r="AB14" i="73"/>
  <c r="K12" i="73"/>
  <c r="J39" i="72"/>
  <c r="J41" i="72" s="1"/>
  <c r="L20" i="73"/>
  <c r="AQ69" i="73"/>
  <c r="AQ71" i="73" s="1"/>
  <c r="K19" i="73"/>
  <c r="H14" i="73"/>
  <c r="I14" i="73"/>
  <c r="U13" i="73"/>
  <c r="I39" i="72"/>
  <c r="Z27" i="73"/>
  <c r="AO39" i="72"/>
  <c r="C24" i="14"/>
  <c r="P14" i="73"/>
  <c r="P69" i="73" s="1"/>
  <c r="P71" i="73" s="1"/>
  <c r="E15" i="73"/>
  <c r="C15" i="73" s="1"/>
  <c r="E12" i="73"/>
  <c r="D32" i="72"/>
  <c r="D14" i="73"/>
  <c r="T69" i="73"/>
  <c r="T71" i="73" s="1"/>
  <c r="C49" i="73" l="1"/>
  <c r="C48" i="73"/>
  <c r="C44" i="73"/>
  <c r="C40" i="73"/>
  <c r="C27" i="73"/>
  <c r="R41" i="72"/>
  <c r="C27" i="72"/>
  <c r="T41" i="72"/>
  <c r="M41" i="72"/>
  <c r="AL43" i="72"/>
  <c r="AL45" i="72" s="1"/>
  <c r="AL41" i="72"/>
  <c r="AB43" i="72"/>
  <c r="AB45" i="72" s="1"/>
  <c r="AB41" i="72"/>
  <c r="Z43" i="72"/>
  <c r="Z45" i="72" s="1"/>
  <c r="Z41" i="72"/>
  <c r="I43" i="72"/>
  <c r="I45" i="72" s="1"/>
  <c r="I41" i="72"/>
  <c r="W43" i="72"/>
  <c r="W45" i="72" s="1"/>
  <c r="W41" i="72"/>
  <c r="C24" i="73"/>
  <c r="AD69" i="73"/>
  <c r="AD71" i="73" s="1"/>
  <c r="D26" i="73"/>
  <c r="C33" i="73"/>
  <c r="AE43" i="72"/>
  <c r="AE45" i="72" s="1"/>
  <c r="AE41" i="72"/>
  <c r="S43" i="72"/>
  <c r="S45" i="72" s="1"/>
  <c r="S41" i="72"/>
  <c r="M69" i="73"/>
  <c r="M71" i="73" s="1"/>
  <c r="Q43" i="72"/>
  <c r="Q45" i="72" s="1"/>
  <c r="Q41" i="72"/>
  <c r="J43" i="72"/>
  <c r="J45" i="72" s="1"/>
  <c r="AF69" i="73"/>
  <c r="AF71" i="73" s="1"/>
  <c r="C26" i="73"/>
  <c r="AO41" i="72"/>
  <c r="AO43" i="72"/>
  <c r="AO45" i="72" s="1"/>
  <c r="U69" i="73"/>
  <c r="U71" i="73" s="1"/>
  <c r="H69" i="73"/>
  <c r="H71" i="73" s="1"/>
  <c r="K69" i="73"/>
  <c r="K71" i="73" s="1"/>
  <c r="C14" i="73"/>
  <c r="AA69" i="73"/>
  <c r="AA71" i="73" s="1"/>
  <c r="W69" i="73"/>
  <c r="W71" i="73" s="1"/>
  <c r="C28" i="73"/>
  <c r="N69" i="73"/>
  <c r="N71" i="73" s="1"/>
  <c r="C18" i="73"/>
  <c r="AB69" i="73"/>
  <c r="AB71" i="73" s="1"/>
  <c r="D13" i="73"/>
  <c r="F69" i="73"/>
  <c r="F71" i="73" s="1"/>
  <c r="C12" i="73"/>
  <c r="E69" i="73"/>
  <c r="E71" i="73" s="1"/>
  <c r="E41" i="72"/>
  <c r="E43" i="72"/>
  <c r="E45" i="72" s="1"/>
  <c r="G39" i="72"/>
  <c r="C39" i="72"/>
  <c r="AH41" i="72"/>
  <c r="AH43" i="72"/>
  <c r="AH45" i="72" s="1"/>
  <c r="C17" i="73"/>
  <c r="AC69" i="73"/>
  <c r="AC71" i="73" s="1"/>
  <c r="X69" i="73"/>
  <c r="X71" i="73" s="1"/>
  <c r="S69" i="73"/>
  <c r="S71" i="73" s="1"/>
  <c r="Q69" i="73"/>
  <c r="Q71" i="73" s="1"/>
  <c r="I69" i="73"/>
  <c r="I71" i="73" s="1"/>
  <c r="Z69" i="73"/>
  <c r="Z71" i="73" s="1"/>
  <c r="L69" i="73"/>
  <c r="L71" i="73" s="1"/>
  <c r="C22" i="73"/>
  <c r="Y69" i="73"/>
  <c r="Y71" i="73" s="1"/>
  <c r="C30" i="73"/>
  <c r="D17" i="73"/>
  <c r="R69" i="73"/>
  <c r="R71" i="73" s="1"/>
  <c r="N43" i="72"/>
  <c r="N45" i="72" s="1"/>
  <c r="F43" i="72"/>
  <c r="F45" i="72" s="1"/>
  <c r="F41" i="72"/>
  <c r="D39" i="72"/>
  <c r="D41" i="72" s="1"/>
  <c r="C69" i="73" l="1"/>
  <c r="C71" i="73" s="1"/>
  <c r="G41" i="72"/>
  <c r="G43" i="72"/>
  <c r="G45" i="72" s="1"/>
  <c r="C41" i="72"/>
  <c r="C43" i="72"/>
  <c r="C45" i="72" s="1"/>
  <c r="D69" i="73"/>
  <c r="D71" i="7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Q3" authorId="0" shapeId="0" xr:uid="{00000000-0006-0000-0000-000001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100-000001000000}">
      <text>
        <r>
          <rPr>
            <sz val="8"/>
            <color indexed="81"/>
            <rFont val="Tahoma"/>
            <family val="2"/>
            <charset val="186"/>
          </rPr>
          <t>Pavadinimas automatiškai užsipildo užpildžius SUC1 formos pradinį puslapį</t>
        </r>
      </text>
    </comment>
    <comment ref="AQ5" authorId="1" shapeId="0" xr:uid="{00000000-0006-0000-21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21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1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1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1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200-000001000000}">
      <text>
        <r>
          <rPr>
            <sz val="8"/>
            <color indexed="81"/>
            <rFont val="Tahoma"/>
            <family val="2"/>
            <charset val="186"/>
          </rPr>
          <t>Pavadinimas automatiškai užsipildo užpildžius SUC1 formos pradinį puslapį</t>
        </r>
      </text>
    </comment>
    <comment ref="AQ5" authorId="1" shapeId="0" xr:uid="{00000000-0006-0000-22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22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2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2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2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300-000001000000}">
      <text>
        <r>
          <rPr>
            <sz val="8"/>
            <color indexed="81"/>
            <rFont val="Tahoma"/>
            <family val="2"/>
            <charset val="186"/>
          </rPr>
          <t>Pavadinimas automatiškai užsipildo užpildžius SUC1 formos pradinį puslapį</t>
        </r>
      </text>
    </comment>
    <comment ref="AQ5" authorId="1" shapeId="0" xr:uid="{00000000-0006-0000-23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23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3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3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3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400-000001000000}">
      <text>
        <r>
          <rPr>
            <sz val="8"/>
            <color indexed="81"/>
            <rFont val="Tahoma"/>
            <family val="2"/>
            <charset val="186"/>
          </rPr>
          <t>Pavadinimas automatiškai užsipildo užpildžius SUC1 formos pradinį puslapį</t>
        </r>
      </text>
    </comment>
    <comment ref="AQ5" authorId="1" shapeId="0" xr:uid="{00000000-0006-0000-24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24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4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4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4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500-000001000000}">
      <text>
        <r>
          <rPr>
            <sz val="8"/>
            <color indexed="81"/>
            <rFont val="Tahoma"/>
            <family val="2"/>
            <charset val="186"/>
          </rPr>
          <t>Pavadinimas automatiškai užsipildo užpildžius SUC1 formos pradinį puslapį</t>
        </r>
      </text>
    </comment>
    <comment ref="AQ5" authorId="1" shapeId="0" xr:uid="{00000000-0006-0000-25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2500-000003000000}">
      <text>
        <r>
          <rPr>
            <sz val="8"/>
            <color indexed="81"/>
            <rFont val="Tahoma"/>
            <family val="2"/>
          </rPr>
          <t>34–37 skiltys pagal švietimo, mokslo ir studijų institucijų duomenis</t>
        </r>
      </text>
    </comment>
    <comment ref="AS12" authorId="2" shapeId="0" xr:uid="{00000000-0006-0000-25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5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5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5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600-000001000000}">
      <text>
        <r>
          <rPr>
            <sz val="8"/>
            <color indexed="81"/>
            <rFont val="Tahoma"/>
            <family val="2"/>
            <charset val="186"/>
          </rPr>
          <t>Pavadinimas automatiškai užsipildo užpildžius SUC1 formos pradinį puslapį</t>
        </r>
      </text>
    </comment>
    <comment ref="AQ5" authorId="1" shapeId="0" xr:uid="{00000000-0006-0000-26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2600-000003000000}">
      <text>
        <r>
          <rPr>
            <sz val="8"/>
            <color indexed="81"/>
            <rFont val="Tahoma"/>
            <family val="2"/>
          </rPr>
          <t>34–37 skiltys pagal švietimo, mokslo ir studijų institucijų duomenis</t>
        </r>
      </text>
    </comment>
    <comment ref="AS12" authorId="2" shapeId="0" xr:uid="{00000000-0006-0000-26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6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6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6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Edgaras Abušovas</author>
  </authors>
  <commentList>
    <comment ref="A1" authorId="0" shapeId="0" xr:uid="{00000000-0006-0000-2700-000001000000}">
      <text>
        <r>
          <rPr>
            <sz val="8"/>
            <color indexed="81"/>
            <rFont val="Tahoma"/>
            <family val="2"/>
            <charset val="186"/>
          </rPr>
          <t>Pavadinimas automatiškai užsipildo užpildžius SUC1 formos pradinį puslapį</t>
        </r>
      </text>
    </comment>
    <comment ref="AQ5" authorId="1" shapeId="0" xr:uid="{00000000-0006-0000-27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2700-000003000000}">
      <text>
        <r>
          <rPr>
            <sz val="8"/>
            <color indexed="81"/>
            <rFont val="Tahoma"/>
            <family val="2"/>
          </rPr>
          <t>34–37 skiltys pagal švietimo, mokslo ir studijų institucijų duomenis</t>
        </r>
      </text>
    </comment>
    <comment ref="AQ17" authorId="1" shapeId="0" xr:uid="{00000000-0006-0000-2700-000004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2" shapeId="0" xr:uid="{00000000-0006-0000-2700-000005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2" shapeId="0" xr:uid="{00000000-0006-0000-2700-000006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800-000001000000}">
      <text>
        <r>
          <rPr>
            <sz val="8"/>
            <color indexed="81"/>
            <rFont val="Tahoma"/>
            <family val="2"/>
            <charset val="186"/>
          </rPr>
          <t>Pavadinimas automatiškai užsipildo užpildžius SUC1 formos pradinį puslapį</t>
        </r>
      </text>
    </comment>
    <comment ref="AQ5" authorId="1" shapeId="0" xr:uid="{00000000-0006-0000-28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2800-000003000000}">
      <text>
        <r>
          <rPr>
            <sz val="8"/>
            <color indexed="81"/>
            <rFont val="Tahoma"/>
            <family val="2"/>
          </rPr>
          <t>34–37 skiltys pagal švietimo, mokslo ir studijų institucijų duomenis</t>
        </r>
      </text>
    </comment>
    <comment ref="AS12" authorId="2" shapeId="0" xr:uid="{00000000-0006-0000-28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8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8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8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900-000001000000}">
      <text>
        <r>
          <rPr>
            <sz val="8"/>
            <color indexed="81"/>
            <rFont val="Tahoma"/>
            <family val="2"/>
            <charset val="186"/>
          </rPr>
          <t>Pavadinimas automatiškai užsipildo užpildžius SUC1 formos pradinį puslapį</t>
        </r>
      </text>
    </comment>
    <comment ref="AQ5" authorId="1" shapeId="0" xr:uid="{00000000-0006-0000-29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2900-000003000000}">
      <text>
        <r>
          <rPr>
            <sz val="8"/>
            <color indexed="81"/>
            <rFont val="Tahoma"/>
            <family val="2"/>
          </rPr>
          <t>34–37 skiltys pagal švietimo, mokslo ir studijų institucijų duomenis</t>
        </r>
      </text>
    </comment>
    <comment ref="AS12" authorId="2" shapeId="0" xr:uid="{00000000-0006-0000-29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9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9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9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Edgaras Abušovas</author>
  </authors>
  <commentList>
    <comment ref="A1" authorId="0" shapeId="0" xr:uid="{00000000-0006-0000-2A00-000001000000}">
      <text>
        <r>
          <rPr>
            <sz val="8"/>
            <color indexed="81"/>
            <rFont val="Tahoma"/>
            <family val="2"/>
            <charset val="186"/>
          </rPr>
          <t>Pavadinimas automatiškai užsipildo užpildžius SUC1 formos pradinį puslapį</t>
        </r>
      </text>
    </comment>
    <comment ref="AQ5" authorId="1" shapeId="0" xr:uid="{00000000-0006-0000-2A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2A00-000003000000}">
      <text>
        <r>
          <rPr>
            <sz val="8"/>
            <color indexed="81"/>
            <rFont val="Tahoma"/>
            <family val="2"/>
          </rPr>
          <t>34–37 skiltys pagal švietimo, mokslo ir studijų institucijų duomenis</t>
        </r>
      </text>
    </comment>
    <comment ref="AQ17" authorId="1" shapeId="0" xr:uid="{00000000-0006-0000-2A00-000004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2" shapeId="0" xr:uid="{00000000-0006-0000-2A00-000005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2" shapeId="0" xr:uid="{00000000-0006-0000-2A00-000006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Q2" authorId="0" shapeId="0" xr:uid="{00000000-0006-0000-0100-000001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B00-000001000000}">
      <text>
        <r>
          <rPr>
            <sz val="8"/>
            <color indexed="81"/>
            <rFont val="Tahoma"/>
            <family val="2"/>
            <charset val="186"/>
          </rPr>
          <t>Pavadinimas automatiškai užsipildo užpildžius SUC1 formos pradinį puslapį</t>
        </r>
      </text>
    </comment>
    <comment ref="AQ5" authorId="1" shapeId="0" xr:uid="{00000000-0006-0000-2B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2B00-000003000000}">
      <text>
        <r>
          <rPr>
            <sz val="8"/>
            <color indexed="81"/>
            <rFont val="Tahoma"/>
            <family val="2"/>
          </rPr>
          <t>34–37 skiltys pagal švietimo, mokslo ir studijų institucijų duomenis</t>
        </r>
      </text>
    </comment>
    <comment ref="AS12" authorId="2" shapeId="0" xr:uid="{00000000-0006-0000-2B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B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B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B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C00-000001000000}">
      <text>
        <r>
          <rPr>
            <sz val="8"/>
            <color indexed="81"/>
            <rFont val="Tahoma"/>
            <family val="2"/>
            <charset val="186"/>
          </rPr>
          <t>Pavadinimas automatiškai užsipildo užpildžius SUC1 formos pradinį puslapį</t>
        </r>
      </text>
    </comment>
    <comment ref="AQ5" authorId="1" shapeId="0" xr:uid="{00000000-0006-0000-2C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2C00-000003000000}">
      <text>
        <r>
          <rPr>
            <sz val="8"/>
            <color indexed="81"/>
            <rFont val="Tahoma"/>
            <family val="2"/>
          </rPr>
          <t>34–37 skiltys pagal švietimo, mokslo ir studijų institucijų duomenis</t>
        </r>
      </text>
    </comment>
    <comment ref="AS12" authorId="2" shapeId="0" xr:uid="{00000000-0006-0000-2C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C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C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C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D00-000001000000}">
      <text>
        <r>
          <rPr>
            <sz val="8"/>
            <color indexed="81"/>
            <rFont val="Tahoma"/>
            <family val="2"/>
            <charset val="186"/>
          </rPr>
          <t>Pavadinimas automatiškai užsipildo užpildžius SUC1 formos pradinį puslapį</t>
        </r>
      </text>
    </comment>
    <comment ref="AQ5" authorId="1" shapeId="0" xr:uid="{00000000-0006-0000-2D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2D00-000003000000}">
      <text>
        <r>
          <rPr>
            <sz val="8"/>
            <color indexed="81"/>
            <rFont val="Tahoma"/>
            <family val="2"/>
          </rPr>
          <t>34–37 skiltys pagal švietimo, mokslo ir studijų institucijų duomenis</t>
        </r>
      </text>
    </comment>
    <comment ref="AS12" authorId="2" shapeId="0" xr:uid="{00000000-0006-0000-2D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D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D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D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E00-000001000000}">
      <text>
        <r>
          <rPr>
            <sz val="8"/>
            <color indexed="81"/>
            <rFont val="Tahoma"/>
            <family val="2"/>
            <charset val="186"/>
          </rPr>
          <t>Pavadinimas automatiškai užsipildo užpildžius SUC1 formos pradinį puslapį</t>
        </r>
      </text>
    </comment>
    <comment ref="AQ5" authorId="1" shapeId="0" xr:uid="{00000000-0006-0000-2E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2E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E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E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E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F00-000001000000}">
      <text>
        <r>
          <rPr>
            <sz val="8"/>
            <color indexed="81"/>
            <rFont val="Tahoma"/>
            <family val="2"/>
            <charset val="186"/>
          </rPr>
          <t>Pavadinimas automatiškai užsipildo užpildžius SUC1 formos pradinį puslapį</t>
        </r>
      </text>
    </comment>
    <comment ref="AQ5" authorId="1" shapeId="0" xr:uid="{00000000-0006-0000-2F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2F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F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F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F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000-000001000000}">
      <text>
        <r>
          <rPr>
            <sz val="8"/>
            <color indexed="81"/>
            <rFont val="Tahoma"/>
            <family val="2"/>
            <charset val="186"/>
          </rPr>
          <t>Pavadinimas automatiškai užsipildo užpildžius SUC1 formos pradinį puslapį</t>
        </r>
      </text>
    </comment>
    <comment ref="AQ5" authorId="1" shapeId="0" xr:uid="{00000000-0006-0000-30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30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0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0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0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100-000001000000}">
      <text>
        <r>
          <rPr>
            <sz val="8"/>
            <color indexed="81"/>
            <rFont val="Tahoma"/>
            <family val="2"/>
            <charset val="186"/>
          </rPr>
          <t>Pavadinimas automatiškai užsipildo užpildžius SUC1 formos pradinį puslapį</t>
        </r>
      </text>
    </comment>
    <comment ref="AQ5" authorId="1" shapeId="0" xr:uid="{00000000-0006-0000-31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31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1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1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1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200-000001000000}">
      <text>
        <r>
          <rPr>
            <sz val="8"/>
            <color indexed="81"/>
            <rFont val="Tahoma"/>
            <family val="2"/>
            <charset val="186"/>
          </rPr>
          <t>Pavadinimas automatiškai užsipildo užpildžius SUC1 formos pradinį puslapį</t>
        </r>
      </text>
    </comment>
    <comment ref="AQ5" authorId="1" shapeId="0" xr:uid="{00000000-0006-0000-32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32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2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2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2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300-000001000000}">
      <text>
        <r>
          <rPr>
            <sz val="8"/>
            <color indexed="81"/>
            <rFont val="Tahoma"/>
            <family val="2"/>
            <charset val="186"/>
          </rPr>
          <t>Pavadinimas automatiškai užsipildo užpildžius SUC1 formos pradinį puslapį</t>
        </r>
      </text>
    </comment>
    <comment ref="AQ5" authorId="1" shapeId="0" xr:uid="{00000000-0006-0000-33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300-000003000000}">
      <text>
        <r>
          <rPr>
            <sz val="8"/>
            <color indexed="81"/>
            <rFont val="Tahoma"/>
            <family val="2"/>
          </rPr>
          <t>34–37 skiltys pagal švietimo, mokslo ir studijų institucijų duomenis</t>
        </r>
      </text>
    </comment>
    <comment ref="AS12" authorId="2" shapeId="0" xr:uid="{00000000-0006-0000-33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3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3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3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400-000001000000}">
      <text>
        <r>
          <rPr>
            <sz val="8"/>
            <color indexed="81"/>
            <rFont val="Tahoma"/>
            <family val="2"/>
            <charset val="186"/>
          </rPr>
          <t>Pavadinimas automatiškai užsipildo užpildžius SUC1 formos pradinį puslapį</t>
        </r>
      </text>
    </comment>
    <comment ref="AQ5" authorId="1" shapeId="0" xr:uid="{00000000-0006-0000-34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400-000003000000}">
      <text>
        <r>
          <rPr>
            <sz val="8"/>
            <color indexed="81"/>
            <rFont val="Tahoma"/>
            <family val="2"/>
          </rPr>
          <t>34–37 skiltys pagal švietimo, mokslo ir studijų institucijų duomenis</t>
        </r>
      </text>
    </comment>
    <comment ref="AS12" authorId="2" shapeId="0" xr:uid="{00000000-0006-0000-34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4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4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4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1800-000001000000}">
      <text>
        <r>
          <rPr>
            <sz val="8"/>
            <color indexed="81"/>
            <rFont val="Tahoma"/>
            <family val="2"/>
            <charset val="186"/>
          </rPr>
          <t>Pavadinimas automatiškai užsipildo užpildžius SUC1 formos pradinį puslapį</t>
        </r>
      </text>
    </comment>
    <comment ref="AQ5" authorId="1" shapeId="0" xr:uid="{00000000-0006-0000-18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1800-000003000000}">
      <text>
        <r>
          <rPr>
            <sz val="8"/>
            <color indexed="81"/>
            <rFont val="Tahoma"/>
            <family val="2"/>
          </rPr>
          <t>34–37 skiltys pagal švietimo, mokslo ir studijų institucijų duomenis</t>
        </r>
      </text>
    </comment>
    <comment ref="AS12" authorId="2" shapeId="0" xr:uid="{00000000-0006-0000-18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18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18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18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500-000001000000}">
      <text>
        <r>
          <rPr>
            <sz val="8"/>
            <color indexed="81"/>
            <rFont val="Tahoma"/>
            <family val="2"/>
            <charset val="186"/>
          </rPr>
          <t>Pavadinimas automatiškai užsipildo užpildžius SUC1 formos pradinį puslapį</t>
        </r>
      </text>
    </comment>
    <comment ref="AQ5" authorId="1" shapeId="0" xr:uid="{00000000-0006-0000-35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500-000003000000}">
      <text>
        <r>
          <rPr>
            <sz val="8"/>
            <color indexed="81"/>
            <rFont val="Tahoma"/>
            <family val="2"/>
          </rPr>
          <t>34–37 skiltys pagal švietimo, mokslo ir studijų institucijų duomenis</t>
        </r>
      </text>
    </comment>
    <comment ref="AS12" authorId="2" shapeId="0" xr:uid="{00000000-0006-0000-35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5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5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5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600-000001000000}">
      <text>
        <r>
          <rPr>
            <sz val="8"/>
            <color indexed="81"/>
            <rFont val="Tahoma"/>
            <family val="2"/>
            <charset val="186"/>
          </rPr>
          <t>Pavadinimas automatiškai užsipildo užpildžius SUC1 formos pradinį puslapį</t>
        </r>
      </text>
    </comment>
    <comment ref="AQ5" authorId="1" shapeId="0" xr:uid="{00000000-0006-0000-36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600-000003000000}">
      <text>
        <r>
          <rPr>
            <sz val="8"/>
            <color indexed="81"/>
            <rFont val="Tahoma"/>
            <family val="2"/>
          </rPr>
          <t>34–37 skiltys pagal švietimo, mokslo ir studijų institucijų duomenis</t>
        </r>
      </text>
    </comment>
    <comment ref="AS12" authorId="2" shapeId="0" xr:uid="{00000000-0006-0000-36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6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6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6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700-000001000000}">
      <text>
        <r>
          <rPr>
            <sz val="8"/>
            <color indexed="81"/>
            <rFont val="Tahoma"/>
            <family val="2"/>
            <charset val="186"/>
          </rPr>
          <t>Pavadinimas automatiškai užsipildo užpildžius SUC1 formos pradinį puslapį</t>
        </r>
      </text>
    </comment>
    <comment ref="AQ5" authorId="1" shapeId="0" xr:uid="{00000000-0006-0000-37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700-000003000000}">
      <text>
        <r>
          <rPr>
            <sz val="8"/>
            <color indexed="81"/>
            <rFont val="Tahoma"/>
            <family val="2"/>
          </rPr>
          <t>34–37 skiltys pagal švietimo, mokslo ir studijų institucijų duomenis</t>
        </r>
      </text>
    </comment>
    <comment ref="AS12" authorId="2" shapeId="0" xr:uid="{00000000-0006-0000-37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7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7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7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800-000001000000}">
      <text>
        <r>
          <rPr>
            <sz val="8"/>
            <color indexed="81"/>
            <rFont val="Tahoma"/>
            <family val="2"/>
            <charset val="186"/>
          </rPr>
          <t>Pavadinimas automatiškai užsipildo užpildžius SUC1 formos pradinį puslapį</t>
        </r>
      </text>
    </comment>
    <comment ref="AQ5" authorId="1" shapeId="0" xr:uid="{00000000-0006-0000-38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800-000003000000}">
      <text>
        <r>
          <rPr>
            <sz val="8"/>
            <color indexed="81"/>
            <rFont val="Tahoma"/>
            <family val="2"/>
          </rPr>
          <t>34–37 skiltys pagal švietimo, mokslo ir studijų institucijų duomenis</t>
        </r>
      </text>
    </comment>
    <comment ref="AS12" authorId="2" shapeId="0" xr:uid="{00000000-0006-0000-38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8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8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8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900-000001000000}">
      <text>
        <r>
          <rPr>
            <sz val="8"/>
            <color indexed="81"/>
            <rFont val="Tahoma"/>
            <family val="2"/>
            <charset val="186"/>
          </rPr>
          <t>Pavadinimas automatiškai užsipildo užpildžius SUC1 formos pradinį puslapį</t>
        </r>
      </text>
    </comment>
    <comment ref="AQ5" authorId="1" shapeId="0" xr:uid="{00000000-0006-0000-39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900-000003000000}">
      <text>
        <r>
          <rPr>
            <sz val="8"/>
            <color indexed="81"/>
            <rFont val="Tahoma"/>
            <family val="2"/>
          </rPr>
          <t>34–37 skiltys pagal švietimo, mokslo ir studijų institucijų duomenis</t>
        </r>
      </text>
    </comment>
    <comment ref="AS12" authorId="2" shapeId="0" xr:uid="{00000000-0006-0000-39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9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9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9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Edgaras Abušovas</author>
  </authors>
  <commentList>
    <comment ref="A1" authorId="0" shapeId="0" xr:uid="{00000000-0006-0000-3A00-000001000000}">
      <text>
        <r>
          <rPr>
            <sz val="8"/>
            <color indexed="81"/>
            <rFont val="Tahoma"/>
            <family val="2"/>
            <charset val="186"/>
          </rPr>
          <t>Pavadinimas automatiškai užsipildo užpildžius SUC1 formos pradinį puslapį</t>
        </r>
      </text>
    </comment>
    <comment ref="AQ5" authorId="1" shapeId="0" xr:uid="{00000000-0006-0000-3A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A00-000003000000}">
      <text>
        <r>
          <rPr>
            <sz val="8"/>
            <color indexed="81"/>
            <rFont val="Tahoma"/>
            <family val="2"/>
          </rPr>
          <t>34–37 skiltys pagal švietimo, mokslo ir studijų institucijų duomenis</t>
        </r>
      </text>
    </comment>
    <comment ref="AQ17" authorId="1" shapeId="0" xr:uid="{00000000-0006-0000-3A00-000004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2" shapeId="0" xr:uid="{00000000-0006-0000-3A00-000005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2" shapeId="0" xr:uid="{00000000-0006-0000-3A00-000006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B00-000001000000}">
      <text>
        <r>
          <rPr>
            <sz val="8"/>
            <color indexed="81"/>
            <rFont val="Tahoma"/>
            <family val="2"/>
            <charset val="186"/>
          </rPr>
          <t>Pavadinimas automatiškai užsipildo užpildžius SUC1 formos pradinį puslapį</t>
        </r>
      </text>
    </comment>
    <comment ref="AQ5" authorId="1" shapeId="0" xr:uid="{00000000-0006-0000-3B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B00-000003000000}">
      <text>
        <r>
          <rPr>
            <sz val="8"/>
            <color indexed="81"/>
            <rFont val="Tahoma"/>
            <family val="2"/>
          </rPr>
          <t>34–37 skiltys pagal švietimo, mokslo ir studijų institucijų duomenis</t>
        </r>
      </text>
    </comment>
    <comment ref="AS12" authorId="2" shapeId="0" xr:uid="{00000000-0006-0000-3B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B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B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B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C00-000001000000}">
      <text>
        <r>
          <rPr>
            <sz val="8"/>
            <color indexed="81"/>
            <rFont val="Tahoma"/>
            <family val="2"/>
            <charset val="186"/>
          </rPr>
          <t>Pavadinimas automatiškai užsipildo užpildžius SUC1 formos pradinį puslapį</t>
        </r>
      </text>
    </comment>
    <comment ref="AQ5" authorId="1" shapeId="0" xr:uid="{00000000-0006-0000-3C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C00-000003000000}">
      <text>
        <r>
          <rPr>
            <sz val="8"/>
            <color indexed="81"/>
            <rFont val="Tahoma"/>
            <family val="2"/>
          </rPr>
          <t>34–37 skiltys pagal švietimo, mokslo ir studijų institucijų duomenis</t>
        </r>
      </text>
    </comment>
    <comment ref="AS12" authorId="2" shapeId="0" xr:uid="{00000000-0006-0000-3C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C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C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C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3D00-000001000000}">
      <text>
        <r>
          <rPr>
            <sz val="8"/>
            <color indexed="81"/>
            <rFont val="Tahoma"/>
            <family val="2"/>
            <charset val="186"/>
          </rPr>
          <t>Pavadinimas automatiškai užsipildo užpildžius SUC1 formos pradinį puslapį</t>
        </r>
      </text>
    </comment>
    <comment ref="AQ5" authorId="1" shapeId="0" xr:uid="{00000000-0006-0000-3D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3D00-000003000000}">
      <text>
        <r>
          <rPr>
            <sz val="8"/>
            <color indexed="81"/>
            <rFont val="Tahoma"/>
            <family val="2"/>
          </rPr>
          <t>34–37 skiltys pagal švietimo, mokslo ir studijų institucijų duomenis</t>
        </r>
      </text>
    </comment>
    <comment ref="AS12" authorId="2" shapeId="0" xr:uid="{00000000-0006-0000-3D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3D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3D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3D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1900-000001000000}">
      <text>
        <r>
          <rPr>
            <sz val="8"/>
            <color indexed="81"/>
            <rFont val="Tahoma"/>
            <family val="2"/>
            <charset val="186"/>
          </rPr>
          <t>Pavadinimas automatiškai užsipildo užpildžius SUC1 formos pradinį puslapį</t>
        </r>
      </text>
    </comment>
    <comment ref="AQ5" authorId="1" shapeId="0" xr:uid="{00000000-0006-0000-19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1900-000003000000}">
      <text>
        <r>
          <rPr>
            <sz val="8"/>
            <color indexed="81"/>
            <rFont val="Tahoma"/>
            <family val="2"/>
          </rPr>
          <t>34–37 skiltys pagal švietimo, mokslo ir studijų institucijų duomenis</t>
        </r>
      </text>
    </comment>
    <comment ref="AS12" authorId="2" shapeId="0" xr:uid="{00000000-0006-0000-19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19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19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19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1C00-000001000000}">
      <text>
        <r>
          <rPr>
            <sz val="8"/>
            <color indexed="81"/>
            <rFont val="Tahoma"/>
            <family val="2"/>
            <charset val="186"/>
          </rPr>
          <t>Pavadinimas automatiškai užsipildo užpildžius SUC1 formos pradinį puslapį</t>
        </r>
      </text>
    </comment>
    <comment ref="AQ5" authorId="1" shapeId="0" xr:uid="{00000000-0006-0000-1C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1C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1C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1C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1C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1D00-000001000000}">
      <text>
        <r>
          <rPr>
            <sz val="8"/>
            <color indexed="81"/>
            <rFont val="Tahoma"/>
            <family val="2"/>
            <charset val="186"/>
          </rPr>
          <t>Pavadinimas automatiškai užsipildo užpildžius SUC1 formos pradinį puslapį</t>
        </r>
      </text>
    </comment>
    <comment ref="AQ5" authorId="1" shapeId="0" xr:uid="{00000000-0006-0000-1D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1D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1D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1D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1D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Edgaras Abušovas</author>
  </authors>
  <commentList>
    <comment ref="A1" authorId="0" shapeId="0" xr:uid="{00000000-0006-0000-1E00-000001000000}">
      <text>
        <r>
          <rPr>
            <sz val="8"/>
            <color indexed="81"/>
            <rFont val="Tahoma"/>
            <family val="2"/>
            <charset val="186"/>
          </rPr>
          <t>Pavadinimas automatiškai užsipildo užpildžius SUC1 formos pradinį puslapį</t>
        </r>
      </text>
    </comment>
    <comment ref="AQ5" authorId="1" shapeId="0" xr:uid="{00000000-0006-0000-1E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Q17" authorId="1" shapeId="0" xr:uid="{00000000-0006-0000-1E00-000004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2" shapeId="0" xr:uid="{00000000-0006-0000-1E00-000005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2" shapeId="0" xr:uid="{00000000-0006-0000-1E00-000006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1F00-000001000000}">
      <text>
        <r>
          <rPr>
            <sz val="8"/>
            <color indexed="81"/>
            <rFont val="Tahoma"/>
            <family val="2"/>
            <charset val="186"/>
          </rPr>
          <t>Pavadinimas automatiškai užsipildo užpildžius SUC1 formos pradinį puslapį</t>
        </r>
      </text>
    </comment>
    <comment ref="AQ5" authorId="1" shapeId="0" xr:uid="{00000000-0006-0000-1F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1F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1F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1F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1F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2000-000001000000}">
      <text>
        <r>
          <rPr>
            <sz val="8"/>
            <color indexed="81"/>
            <rFont val="Tahoma"/>
            <family val="2"/>
            <charset val="186"/>
          </rPr>
          <t>Pavadinimas automatiškai užsipildo užpildžius SUC1 formos pradinį puslapį</t>
        </r>
      </text>
    </comment>
    <comment ref="AQ5" authorId="1" shapeId="0" xr:uid="{00000000-0006-0000-20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S12" authorId="2" shapeId="0" xr:uid="{00000000-0006-0000-20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20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20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20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sharedStrings.xml><?xml version="1.0" encoding="utf-8"?>
<sst xmlns="http://schemas.openxmlformats.org/spreadsheetml/2006/main" count="6252" uniqueCount="289">
  <si>
    <t>Eil. Nr.</t>
  </si>
  <si>
    <t>Sporto viešosios įstaigos</t>
  </si>
  <si>
    <t>Švietimo padalinio SUC</t>
  </si>
  <si>
    <t>Sporto padalinio SUC</t>
  </si>
  <si>
    <t>Organizacijų pavadinimai</t>
  </si>
  <si>
    <t>Iš jų moterų</t>
  </si>
  <si>
    <t>Sporto įmonės (AB, UAB)</t>
  </si>
  <si>
    <t>Savivaldybės administracijos sporto padalinys</t>
  </si>
  <si>
    <t>2.1. BENDRIEJI DUOMENYS APIE DARBUOTOJUS</t>
  </si>
  <si>
    <t>Kiti darbuotojai</t>
  </si>
  <si>
    <t>Savanoriai</t>
  </si>
  <si>
    <t>Neturi kvalifikacinės kategorijos</t>
  </si>
  <si>
    <t>Turi kvalifikacines kategorijas</t>
  </si>
  <si>
    <r>
      <t xml:space="preserve">Sporto </t>
    </r>
    <r>
      <rPr>
        <sz val="6.3"/>
        <rFont val="Times New Roman"/>
        <family val="1"/>
      </rPr>
      <t>vadybininkai</t>
    </r>
    <r>
      <rPr>
        <sz val="6"/>
        <rFont val="Times New Roman"/>
        <family val="1"/>
      </rPr>
      <t xml:space="preserve"> (organizatoriai)</t>
    </r>
  </si>
  <si>
    <t>Iš viso</t>
  </si>
  <si>
    <t>Turi veiklos leidimą</t>
  </si>
  <si>
    <t>Sporto klubai</t>
  </si>
  <si>
    <t>Sporto federacijos, sąjungos, asociacijos</t>
  </si>
  <si>
    <t>Privačios SUC</t>
  </si>
  <si>
    <t>Profesinio mokymo įstaigos (dėstytojai)</t>
  </si>
  <si>
    <t>Aukštesniosio mokyklos (dėstytojai)</t>
  </si>
  <si>
    <t>Aukštosios mokyklos (dėstytojai)</t>
  </si>
  <si>
    <t>Statistinės ataskaitos formos Nr. KKS-1, 2.1. lentelės rodiklių aprašymas</t>
  </si>
  <si>
    <t>Akmenės r.</t>
  </si>
  <si>
    <t>Alytaus m.</t>
  </si>
  <si>
    <t>Alytaus r.</t>
  </si>
  <si>
    <t>Anykščių r.</t>
  </si>
  <si>
    <t>Birštono m.</t>
  </si>
  <si>
    <t>Biržų r.</t>
  </si>
  <si>
    <t>Druskininkų sav.</t>
  </si>
  <si>
    <t>Elektrėnų r.</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</si>
  <si>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</si>
  <si>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</si>
  <si>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</si>
  <si>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</si>
  <si>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</si>
  <si>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</si>
  <si>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</si>
  <si>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</si>
  <si>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</si>
  <si>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</si>
  <si>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</si>
  <si>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</si>
  <si>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</si>
  <si>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</si>
  <si>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</si>
  <si>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</si>
  <si>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</si>
  <si>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</si>
  <si>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</si>
  <si>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</si>
  <si>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</si>
  <si>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</si>
  <si>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</si>
  <si>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</si>
  <si>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</si>
  <si>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</si>
  <si>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</si>
  <si>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raj.</t>
  </si>
  <si>
    <t>Radviliškio r.</t>
  </si>
  <si>
    <t>Raseinių raj.</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</si>
  <si>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</si>
  <si>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</si>
  <si>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</si>
  <si>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</si>
  <si>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</si>
  <si>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</si>
  <si>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</si>
  <si>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</si>
  <si>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</si>
  <si>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</si>
  <si>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</si>
  <si>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</si>
  <si>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</si>
  <si>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</si>
  <si>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</si>
  <si>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</si>
  <si>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</si>
  <si>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</si>
  <si>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</si>
  <si>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</si>
  <si>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</si>
  <si>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</si>
  <si>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4.3. Miestų, rajonų bendrieji duomenys apie darbuotojus</t>
  </si>
  <si>
    <t>4. DARBUOTOJAI IR SPORTUOJANTIEJI</t>
  </si>
  <si>
    <t>4.1. Bendrieji duomenys apie darbuotojus</t>
  </si>
  <si>
    <t>1.</t>
  </si>
  <si>
    <t>1.1.</t>
  </si>
  <si>
    <t>2.</t>
  </si>
  <si>
    <t>Lietuvos tautinis olimpinis komitetas</t>
  </si>
  <si>
    <t>3.</t>
  </si>
  <si>
    <t>Lietuvos neolimpinis komitetas</t>
  </si>
  <si>
    <t>4.</t>
  </si>
  <si>
    <t>Lietuvos sporto federacijų sąjunga</t>
  </si>
  <si>
    <t>5.</t>
  </si>
  <si>
    <t>6.</t>
  </si>
  <si>
    <t>Lietuvos asociacija ,,Sportas visiems" ir jos organizacijos</t>
  </si>
  <si>
    <t>7.</t>
  </si>
  <si>
    <t>Neįgaliųjų sporto organizacijos</t>
  </si>
  <si>
    <t>8.</t>
  </si>
  <si>
    <t>Lietuvos savivaldybių sporto padalinių vadovų asociacija</t>
  </si>
  <si>
    <t>9.</t>
  </si>
  <si>
    <t>Sporto veteranų asociacija ,,Penki žiedai"</t>
  </si>
  <si>
    <t>Miestų, rajonų, savivaldybių sporto organizacijos</t>
  </si>
  <si>
    <t>Nacionalinės sporto organizacijos</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</si>
  <si>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</si>
  <si>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</si>
  <si>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</si>
  <si>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</si>
  <si>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</si>
  <si>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</si>
  <si>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</si>
  <si>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</si>
  <si>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</si>
  <si>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</si>
  <si>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</si>
  <si>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</si>
  <si>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</si>
  <si>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</si>
  <si>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</si>
  <si>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</si>
  <si>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</si>
  <si>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</si>
  <si>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</si>
  <si>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</si>
  <si>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</si>
  <si>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</si>
  <si>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</si>
  <si>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</si>
  <si>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</si>
  <si>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</si>
  <si>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</si>
  <si>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</si>
  <si>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</si>
  <si>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</si>
  <si>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</si>
  <si>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</si>
  <si>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</si>
  <si>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</si>
  <si>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</si>
  <si>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</si>
  <si>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</si>
  <si>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</si>
  <si>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</si>
  <si>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</si>
  <si>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</si>
  <si>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</si>
  <si>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</si>
  <si>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</si>
  <si>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</si>
  <si>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</si>
  <si>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</si>
  <si>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</si>
  <si>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</si>
  <si>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</si>
  <si>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</si>
  <si>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Bendrojo ugdymo mokyklos (kūno kultūros mokytojai)</t>
  </si>
  <si>
    <t>Miestų, rajonų sporto federacijos, sąjungos, asociacijos</t>
  </si>
  <si>
    <t>-</t>
  </si>
  <si>
    <t>*</t>
  </si>
  <si>
    <t>2.1.</t>
  </si>
  <si>
    <t>Lietuvos savivaldybių sporto mokymo įstaigų vadovų asociacija</t>
  </si>
  <si>
    <t>** – Lietuvos asociacijos „Sportas visiems“ narėmis yra ir sporto šakų federacijų (Lietuvos greitojo čiuožimo, Orientavimosi sporto, Sportinės žūklės bei Sportinių šokių federacijos), todėl suma paskaičiuota nedubliuojant minėtų organizacijų duomenis.</t>
  </si>
  <si>
    <r>
      <t xml:space="preserve">Pastabos: </t>
    </r>
    <r>
      <rPr>
        <sz val="9"/>
        <rFont val="Times New Roman"/>
        <family val="1"/>
        <charset val="186"/>
      </rPr>
      <t xml:space="preserve">* Nėra duomenų </t>
    </r>
  </si>
  <si>
    <t>Lietuvos sporto šakų, federacijos, sąjungos, asociacijos (KKSD pripažintos)</t>
  </si>
  <si>
    <t>Pirma</t>
  </si>
  <si>
    <t>Antra</t>
  </si>
  <si>
    <t>Trečia</t>
  </si>
  <si>
    <t>Ketvirta</t>
  </si>
  <si>
    <t>Penkta</t>
  </si>
  <si>
    <t>Šešta</t>
  </si>
  <si>
    <t>Kolegijos (dėstytojai)</t>
  </si>
  <si>
    <t>Universitetai (dėstytojai)</t>
  </si>
  <si>
    <r>
      <rPr>
        <b/>
        <sz val="8"/>
        <rFont val="Times New Roman"/>
        <family val="1"/>
        <charset val="186"/>
      </rPr>
      <t>Pastaba:</t>
    </r>
    <r>
      <rPr>
        <sz val="8"/>
        <rFont val="Times New Roman"/>
        <family val="1"/>
        <charset val="186"/>
      </rPr>
      <t xml:space="preserve"> 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</si>
  <si>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Pastaba: </t>
    </r>
    <r>
      <rPr>
        <sz val="9"/>
        <rFont val="Times New Roman"/>
        <family val="1"/>
        <charset val="186"/>
      </rPr>
      <t>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</si>
  <si>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(miesto (rajono) savivaldybės sporto padalinio pavadinimas)</t>
  </si>
  <si>
    <t>2. DARBUOTOJAI</t>
  </si>
  <si>
    <r>
      <rPr>
        <b/>
        <sz val="7"/>
        <rFont val="Times New Roman"/>
        <family val="1"/>
      </rPr>
      <t>Iš viso</t>
    </r>
    <r>
      <rPr>
        <sz val="7"/>
        <rFont val="Times New Roman"/>
        <family val="1"/>
      </rPr>
      <t xml:space="preserve"> (5, 16, 20, 23  skilčių suma)</t>
    </r>
  </si>
  <si>
    <t>Iš jų moterų (6, 17, 21,  24 skilčių suma)</t>
  </si>
  <si>
    <t>KITI SPORTO SPECIALISTAI</t>
  </si>
  <si>
    <t xml:space="preserve">Iš viso </t>
  </si>
  <si>
    <t>Turi aukštąjį sporto studijų krypties išsilavinimą</t>
  </si>
  <si>
    <t>Fizinio ugdymo mokytojai, dėstytojai, lektoriai*</t>
  </si>
  <si>
    <t>Bendrojo ugdymo mokyklos (fizinio ugdymo mokytojai)</t>
  </si>
  <si>
    <r>
      <t>3 skiltyje</t>
    </r>
    <r>
      <rPr>
        <sz val="10"/>
        <rFont val="Times New Roman"/>
        <family val="1"/>
      </rPr>
      <t xml:space="preserve"> „Iš viso“ sumuojami 5, 16, 20 ir 23 skilčių skaičiai. 9 eilutės „Bendrojo lavinimo mokyklos (fizinio ugdymo mokytojai)“, 10 eilutės „Profesinio mokymo įstaigos (dėstytojai)“, 11 eilutės „Aukštesniosios mokyklos (dėstytojai)“ ir 12 eilutės „Aukštosios mokyklos (dėstytojai)“ 3 skiltis „Iš viso“ yra lygi 16 skilties skaičiams.</t>
    </r>
  </si>
  <si>
    <r>
      <t>8-13 skiltyse</t>
    </r>
    <r>
      <rPr>
        <sz val="10"/>
        <rFont val="Times New Roman"/>
        <family val="1"/>
      </rPr>
      <t xml:space="preserve"> „Turi kvalifikacines kategorijas“ nurodoma tik aukščiausia trenerio kategorija:
</t>
    </r>
    <r>
      <rPr>
        <b/>
        <sz val="10"/>
        <rFont val="Times New Roman"/>
        <family val="1"/>
      </rPr>
      <t xml:space="preserve">Pastaba: </t>
    </r>
    <r>
      <rPr>
        <sz val="10"/>
        <rFont val="Times New Roman"/>
        <family val="1"/>
      </rPr>
      <t xml:space="preserve">Iki </t>
    </r>
    <r>
      <rPr>
        <b/>
        <sz val="10"/>
        <rFont val="Times New Roman"/>
        <family val="1"/>
      </rPr>
      <t>2017-02-10</t>
    </r>
    <r>
      <rPr>
        <sz val="10"/>
        <rFont val="Times New Roman"/>
        <family val="1"/>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</si>
  <si>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 xml:space="preserve">
</t>
  </si>
  <si>
    <t xml:space="preserve">Olimpinio judėjimo įstaigos </t>
  </si>
  <si>
    <t>SPORTO SRITIES DARBUOTOJAI</t>
  </si>
  <si>
    <t>Aukštasis meistriškumas (AM)</t>
  </si>
  <si>
    <t>Fizinis aktyvumas (FA)</t>
  </si>
  <si>
    <t>AM Sporto specialistai / Treneriai</t>
  </si>
  <si>
    <t>AM Sporto instruktoriai</t>
  </si>
  <si>
    <t>FA specialistai</t>
  </si>
  <si>
    <t>FA instruktoriai</t>
  </si>
  <si>
    <t>Baigęs mokymus aukštojoje mokykloje</t>
  </si>
  <si>
    <t>Studijuojantis sporto arba fiz. aktyvumo krypties studijų programą</t>
  </si>
  <si>
    <r>
      <t xml:space="preserve">* – </t>
    </r>
    <r>
      <rPr>
        <sz val="8"/>
        <rFont val="Times New Roman"/>
        <family val="1"/>
        <charset val="186"/>
      </rPr>
      <t>34–37 s</t>
    </r>
    <r>
      <rPr>
        <sz val="8"/>
        <rFont val="Times New Roman"/>
        <family val="1"/>
      </rPr>
      <t>kiltys pagal švietimo, mokslo ir studijų institucijų duomenis</t>
    </r>
  </si>
  <si>
    <r>
      <t xml:space="preserve">7 skiltyje </t>
    </r>
    <r>
      <rPr>
        <sz val="10"/>
        <rFont val="Times New Roman"/>
        <family val="1"/>
      </rPr>
      <t>„Neturi kvalifikacinės kategorijos“ automatiškai paskaičiuojami treneriai/aukšto meistriškumo specialistai neturintys aukštojo sporto studijų krypties išsilavinimo ar veiklos pažymėjimo ir neįgiję kvalifikacinės kategorijos.</t>
    </r>
  </si>
  <si>
    <r>
      <t>41 skiltyje</t>
    </r>
    <r>
      <rPr>
        <sz val="10"/>
        <rFont val="Times New Roman"/>
        <family val="1"/>
      </rPr>
      <t xml:space="preserve"> „Kiti darbuotojai“ nurodomi kiti atlyginimą gaunantys darbuotojai (t. y. buhalteriai, vairuotojai, sandėlininkai, valytojos ir kt.).</t>
    </r>
  </si>
  <si>
    <r>
      <t>43 skiltyje</t>
    </r>
    <r>
      <rPr>
        <sz val="10"/>
        <rFont val="Times New Roman"/>
        <family val="1"/>
      </rPr>
      <t xml:space="preserve"> „Savanoriai“ nurodomi atlyginimo negaunantys treneriai, instruktoriai ir kiti darbuotojai. Šios skilties skaičiai nei 3 skiltyje „Iš viso“, nei 5 skiltyje „Iš viso“ nesumuojami.</t>
    </r>
  </si>
  <si>
    <r>
      <t xml:space="preserve">Eilutės </t>
    </r>
    <r>
      <rPr>
        <b/>
        <sz val="10"/>
        <rFont val="Times New Roman"/>
        <family val="1"/>
      </rPr>
      <t>„Iš viso 2020 m.“ 5–15 skilčių</t>
    </r>
    <r>
      <rPr>
        <sz val="10"/>
        <rFont val="Times New Roman"/>
        <family val="1"/>
      </rPr>
      <t xml:space="preserve"> skaičiai atitinka 2.3 lentelės „Sportuojantieji ir treneriai (pagal sporto šakas)“ eilutės „IŠ VISO“ 13–23 skilčių skaičius.</t>
    </r>
  </si>
  <si>
    <r>
      <rPr>
        <b/>
        <sz val="11"/>
        <rFont val="Times New Roman"/>
        <family val="1"/>
      </rPr>
      <t>5-16 skiltyse</t>
    </r>
    <r>
      <rPr>
        <sz val="11"/>
        <rFont val="Times New Roman"/>
        <family val="1"/>
      </rPr>
      <t xml:space="preserve"> „Aukšto meistriškumo sporto specialistas“  – asmuo, vadovaujantis sportininko aukšto meistriškumo sporto pratyboms.</t>
    </r>
  </si>
  <si>
    <r>
      <rPr>
        <b/>
        <sz val="11"/>
        <rFont val="Times New Roman"/>
        <family val="1"/>
      </rPr>
      <t>5-16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</si>
  <si>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17-22 ir 23-27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</si>
  <si>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28-33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</si>
  <si>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t>„Aukšto meistriškumo sporto pratybos“ – aukšto meistriškumo sporto specialisto vadovaujama arba savarankiška veikla, kurios tikslas – pasirengti aukšto meistriškumo sporto varžyboms.</t>
  </si>
  <si>
    <t>„Fizinio aktyvumo pratybos“ – fizinio aktyvumo specialisto vadovaujama aktyvi fizinė asmens veikla, kurios tikslas nėra pasirengti aukšto meistriškumo sporto varžyboms ir (ar) dalyvauti jose.</t>
  </si>
  <si>
    <t/>
  </si>
  <si>
    <t>LR Švietimo, mokslo ir sporto ministerija</t>
  </si>
  <si>
    <t>LR Švietimo, mokslo ir sporto ministerijai pavaldžios  BĮ ir VšĮ***</t>
  </si>
  <si>
    <t>IŠ VISO LIETUVOJE 2020 m:</t>
  </si>
  <si>
    <r>
      <rPr>
        <b/>
        <sz val="7"/>
        <rFont val="Times New Roman"/>
        <family val="1"/>
      </rPr>
      <t>Iš viso</t>
    </r>
    <r>
      <rPr>
        <sz val="7"/>
        <rFont val="Times New Roman"/>
        <family val="1"/>
      </rPr>
      <t xml:space="preserve"> (4, 20, 26, 31, 37, 41, 44  skilčių suma)</t>
    </r>
  </si>
  <si>
    <t>Iš jų moterų (5, 21, 27, 32, 38, 42, 45 skilčių suma)</t>
  </si>
  <si>
    <t>Iš viso 2021 m.:</t>
  </si>
  <si>
    <r>
      <rPr>
        <b/>
        <sz val="7"/>
        <color indexed="8"/>
        <rFont val="Times New Roman"/>
        <family val="1"/>
        <charset val="186"/>
      </rPr>
      <t>Iš viso</t>
    </r>
    <r>
      <rPr>
        <sz val="7"/>
        <color indexed="8"/>
        <rFont val="Times New Roman"/>
        <family val="1"/>
        <charset val="186"/>
      </rPr>
      <t xml:space="preserve"> (5, 16, 20, 23  skilčių suma)</t>
    </r>
  </si>
  <si>
    <r>
      <rPr>
        <sz val="8"/>
        <color indexed="8"/>
        <rFont val="Times New Roman"/>
        <family val="1"/>
        <charset val="186"/>
      </rPr>
      <t xml:space="preserve">Sporto </t>
    </r>
    <r>
      <rPr>
        <sz val="6"/>
        <color indexed="8"/>
        <rFont val="Times New Roman"/>
        <family val="1"/>
        <charset val="186"/>
      </rPr>
      <t>vadybininkai</t>
    </r>
    <r>
      <rPr>
        <sz val="6"/>
        <color indexed="8"/>
        <rFont val="Times New Roman"/>
        <family val="1"/>
        <charset val="186"/>
      </rPr>
      <t xml:space="preserve"> (organizatoriai)</t>
    </r>
  </si>
  <si>
    <r>
      <rPr>
        <sz val="8"/>
        <color indexed="8"/>
        <rFont val="Times New Roman"/>
        <family val="1"/>
        <charset val="186"/>
      </rPr>
      <t xml:space="preserve">* – </t>
    </r>
    <r>
      <rPr>
        <sz val="8"/>
        <color indexed="8"/>
        <rFont val="Times New Roman"/>
        <family val="1"/>
        <charset val="186"/>
      </rPr>
      <t>34–37 s</t>
    </r>
    <r>
      <rPr>
        <sz val="8"/>
        <color indexed="8"/>
        <rFont val="Times New Roman"/>
        <family val="1"/>
        <charset val="186"/>
      </rPr>
      <t>kiltys pagal švietimo, mokslo ir studijų institucijų duomenis</t>
    </r>
  </si>
  <si>
    <r>
      <rPr>
        <b/>
        <sz val="11"/>
        <color indexed="8"/>
        <rFont val="Times New Roman"/>
        <family val="1"/>
        <charset val="186"/>
      </rPr>
      <t>5-16 skiltyse</t>
    </r>
    <r>
      <rPr>
        <sz val="11"/>
        <color indexed="8"/>
        <rFont val="Times New Roman"/>
        <family val="1"/>
        <charset val="186"/>
      </rPr>
      <t xml:space="preserve"> „Aukšto meistriškumo sporto specialistas“  – asmuo, vadovaujantis sportininko aukšto meistriškumo sporto pratyboms.</t>
    </r>
  </si>
  <si>
    <r>
      <rPr>
        <b/>
        <sz val="11"/>
        <color indexed="8"/>
        <rFont val="Times New Roman"/>
        <family val="1"/>
        <charset val="186"/>
      </rPr>
      <t>5-16 skiltyse</t>
    </r>
    <r>
      <rPr>
        <sz val="11"/>
        <color indexed="8"/>
        <rFont val="Times New Roman"/>
        <family val="1"/>
        <charset val="186"/>
      </rPr>
      <t xml:space="preserve"> „Treneris“ – aukšto meistriškumo sporto specialistas, rengiantis sportininką (sportininkus) aukšto meistriškumo sporto varžyboms ir (ar) jam (jiems) vadovaujantis šiose varžybose.</t>
    </r>
  </si>
  <si>
    <r>
      <rPr>
        <b/>
        <sz val="11"/>
        <color indexed="8"/>
        <rFont val="Times New Roman"/>
        <family val="1"/>
        <charset val="186"/>
      </rPr>
      <t>17-22 ir 23-27 skiltyse</t>
    </r>
    <r>
      <rPr>
        <sz val="11"/>
        <color indexed="8"/>
        <rFont val="Times New Roman"/>
        <family val="1"/>
        <charset val="186"/>
      </rPr>
      <t xml:space="preserve"> „Fizinio aktyvumo ar aukšto meistriškumo sporto instruktorius – asmuo, talkinantis fizinio aktyvumo ar aukšto meistriškumo sporto specialistui.</t>
    </r>
  </si>
  <si>
    <r>
      <rPr>
        <b/>
        <sz val="11"/>
        <color indexed="8"/>
        <rFont val="Times New Roman"/>
        <family val="1"/>
        <charset val="186"/>
      </rPr>
      <t>28-33 skiltyse</t>
    </r>
    <r>
      <rPr>
        <sz val="11"/>
        <color indexed="8"/>
        <rFont val="Times New Roman"/>
        <family val="1"/>
        <charset val="186"/>
      </rPr>
      <t xml:space="preserve"> „Fizinio aktyvumo specialistas“ – specialistas, vadovaujantis asmens fizinio aktyvumo veiklai ir (arba) šviečiantis visuomenę sporto, fizinio aktyvumo ir taip pasiekiamo sveikatos stiprinimo klausimais.</t>
    </r>
  </si>
  <si>
    <t>Akmenės rajono savivaldybės administracijos Švietimo, kultūros ir sporto skyrius</t>
  </si>
  <si>
    <t>Alytaus rajono savivaldybės administracijos Švietimo, kultūros ir sporto skyrius</t>
  </si>
  <si>
    <t>Alytaus m. savivaldybės administracijos švietimo ir sporto skyrius</t>
  </si>
  <si>
    <t>Anykščių rajono savivaldybės administracijos Švietimo skyrius</t>
  </si>
  <si>
    <t>BIRŠTONO SPORTO CENTRAS</t>
  </si>
  <si>
    <t>Biržų rajono savivaldybės administracijos švietimo, kultūros ir sporto skyrius</t>
  </si>
  <si>
    <t>DRUSKININKŲ SPORTO CENTRAS</t>
  </si>
  <si>
    <t>Elektrėnų savivaldybės administracijos Švietimo, kultūros ir sporto skyrius</t>
  </si>
  <si>
    <t>Ignalinos rajono savivaldybės švietimo ir kultūros skyrius</t>
  </si>
  <si>
    <t>JONAVOS KŪNO KULTŪROS IR SPORTO CENTRAS</t>
  </si>
  <si>
    <t>Joniškio rajono savivaldybės administracijos Švietimo, kultūros ir sporto skyrius</t>
  </si>
  <si>
    <t>Jurbarko rajono savivaldybė</t>
  </si>
  <si>
    <t>Kaišiadorių rajono savivaldybės Švietimo, kultūros ir sporto skyrius</t>
  </si>
  <si>
    <t>KALVARIJOS SAVIVALDYBĖS ADMINISTRACIJOS ŠVIETIMO, KULTŪROS IR SPORTO SKYRIUS</t>
  </si>
  <si>
    <t>Kauno rajono savivaldybės administracijos Kultūros, švietimo ir sporto skyriaus Sporto poskyris</t>
  </si>
  <si>
    <t>Kazlų Rūdos savivaldybės administracijos švietimo, kultūros ir sporto skyrius</t>
  </si>
  <si>
    <t>Kėdainių rajono savivaldybės administracijos Kultūros ir sporto skyrius</t>
  </si>
  <si>
    <t>Kelmės rajono švietimo, kultūros ir sporto skyrius</t>
  </si>
  <si>
    <t>Klaipėdos miesto savivaldybės administracijos Sporto skyrius</t>
  </si>
  <si>
    <t>Klaipėdos rajono savivaldybės administracijos Švietimo ir sporto skyrius</t>
  </si>
  <si>
    <t xml:space="preserve">Kauno miesto savivaldybės administracijos Sporto skyrius </t>
  </si>
  <si>
    <t>Kretingos rajono savivaldybės administracijos Kultūros ir sporto skyrius</t>
  </si>
  <si>
    <t>Kupiškio rajono savivaldybės administracija</t>
  </si>
  <si>
    <t>Lazdijų rajono savivaldybės administracijos Švietimo, kultūros ir sporto skyrius</t>
  </si>
  <si>
    <t>Marijampolės savivaldybės administracijos Švietimo, kultūros ir sporto skyrius</t>
  </si>
  <si>
    <t>Mažeikių raj.savivaldybės administracijos švietimo,kultūros ir sporto skyrius</t>
  </si>
  <si>
    <t>Molėtų rajono savivaldybės administracijos Kultūros ir švietimo skyrius</t>
  </si>
  <si>
    <t>Neringos savivaldybė</t>
  </si>
  <si>
    <t xml:space="preserve">Pagėgių savivaldybės švietimo, kultūros, sporto ir civilinės metrikacijos skyrius </t>
  </si>
  <si>
    <t>PAKRUOJO RAJONO SPORTO CENTRAS</t>
  </si>
  <si>
    <t>Palangos miesto savivaldybės administracijos Švietimo skyrius</t>
  </si>
  <si>
    <t>PANEVĖŽIO RAJONO SAVIVALDYBĖS ADMINISTRACIJOS ŠVIETIMO, KULTŪROS IR SPORTO SKYRIUS</t>
  </si>
  <si>
    <t>PANEVĖŽIO MIESTO SAVIVALDYBĖS ADMINISTRACIJA</t>
  </si>
  <si>
    <t>Pasvalio rajono savivaldybės administracijos Švietimo ir sporto skyrius</t>
  </si>
  <si>
    <t>Plungės rajono savivaldybės administracijos Švietimo ir sporto skyrius</t>
  </si>
  <si>
    <t>Prienų rajono savivaldybės administracijos Švietimo ir sporto skyrius</t>
  </si>
  <si>
    <t>Radviliškio rajono savivaldybės švietimo ir sporto paslaugų centras</t>
  </si>
  <si>
    <t>Raseinių rajono savivaldybės administracija</t>
  </si>
  <si>
    <t>Rietavo savivaldybės administracijos, Švietimo, kultūros ir sporto skyrius</t>
  </si>
  <si>
    <t>Rokiškio rajono savivaldybės administracijos Švietimo ir sporto skyrius</t>
  </si>
  <si>
    <t>Šakių rajono savivaldybės jaunimo kūrybos ir sporto centras</t>
  </si>
  <si>
    <t>Šalčininkų rajono savivaldybės administracijos Švietimo ir sporto skyrius</t>
  </si>
  <si>
    <t>Šiaulių m. savivaldybės administracijos Sporto skyrius</t>
  </si>
  <si>
    <t>Šiaulių rajono savivaldybės administracijos Švietimo ir sporto skyrius</t>
  </si>
  <si>
    <t>ŠILALĖS RAJONO SAVIVALDYBĖS ADMINISTRACIJOS ŠVIETIMO, KULTŪROS IR SPORTO SKYRIUS</t>
  </si>
  <si>
    <t>Šilutės rajono savivaldybė</t>
  </si>
  <si>
    <t>Širvintų r. savivaldybės administracijos Švietimo ir kultūros skyrius</t>
  </si>
  <si>
    <t>SKUODO RAJONO SAVIVALDYBĖS KŪNO KULTŪROS IR SPORTO CENTRAS</t>
  </si>
  <si>
    <t>ŠVENČIONIŲ RAJONO SPORTO CENTRAS</t>
  </si>
  <si>
    <t>Tauragės rajono savivaldybės administracijos švietimo ir sporto skyrius</t>
  </si>
  <si>
    <t>Telšių rjono savivaldybės administracijos Švietimo ir sporto skyrius</t>
  </si>
  <si>
    <t>Kūno kultūros ir sporto centras</t>
  </si>
  <si>
    <t>UKMERGĖS RAJONO SAVIVALDYBĖS ADMINISTRACIJOS ŠVIETIMO, KULTŪROS IR SPORTO SKYRIUS</t>
  </si>
  <si>
    <t>Utenos rajono savivaldybės administracijos švietimo ir sporto  skyrius</t>
  </si>
  <si>
    <t>Varėnos rajono savivaldybės Kultūros ir sporto skyrius</t>
  </si>
  <si>
    <t>VILKAVIŠKIO RAJONO SAVIVALDYBĖS ŠVIETIMO, KULTŪROS IR SPORTO SKYRIUS</t>
  </si>
  <si>
    <t>VILNIAUS RAJONO SAVIVALDYBĖS ADMINISTRACIJOS KULTŪROS, SPORTO IR TURIZMO SKYRIUS</t>
  </si>
  <si>
    <t>Vilniaus miesto savivaldybės administracijos Sporto ir sveikatingumo skyrius</t>
  </si>
  <si>
    <t>Visagino savivaldybės administracijos Švietimo, kultūros, sporto ir valstybinės kalbos kontrolės skyrius</t>
  </si>
  <si>
    <t>ZARASŲ SPORTO CENTRAS</t>
  </si>
  <si>
    <t>IŠ viso 2021 m.:</t>
  </si>
  <si>
    <t>IŠ viso 2020m.:</t>
  </si>
  <si>
    <t>Skirtumas tarp 2021 ir 2020 m.:</t>
  </si>
  <si>
    <t>Iš viso 2021m.:**</t>
  </si>
  <si>
    <t>Iš viso 2020m.:</t>
  </si>
  <si>
    <t>IŠ VISO LIETUVOJE 2021 m:</t>
  </si>
  <si>
    <t>*** Lietuvos sporto centras, Lietuvos sporto muziejus, VšĮ Antidopingo agentūra, VšĮ Sportas ir poilsis.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</si>
</sst>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2"/>
      <name val="Times New Roman"/>
      <charset val="186"/>
    </font>
    <font>
      <sz val="8"/>
      <name val="Times New Roman"/>
      <family val="1"/>
    </font>
    <font>
      <sz val="7"/>
      <name val="Times New Roman"/>
      <family val="1"/>
    </font>
    <font>
      <b/>
      <sz val="10"/>
      <name val="Times New Roman"/>
      <family val="1"/>
    </font>
    <font>
      <sz val="10"/>
      <name val="Times New Roman"/>
      <family val="1"/>
    </font>
    <font>
      <sz val="9"/>
      <name val="Times New Roman"/>
      <family val="1"/>
    </font>
    <font>
      <sz val="10"/>
      <name val="Arial"/>
      <family val="2"/>
      <charset val="186"/>
    </font>
    <font>
      <sz val="12"/>
      <name val="Times New Roman"/>
      <family val="1"/>
      <charset val="186"/>
    </font>
    <font>
      <sz val="8"/>
      <name val="Times New Roman"/>
      <family val="1"/>
      <charset val="186"/>
    </font>
    <font>
      <b/>
      <sz val="10"/>
      <name val="Times New Roman"/>
      <family val="1"/>
      <charset val="186"/>
    </font>
    <font>
      <sz val="9"/>
      <name val="Times New Roman"/>
      <family val="1"/>
      <charset val="186"/>
    </font>
    <font>
      <sz val="6"/>
      <name val="Times New Roman"/>
      <family val="1"/>
    </font>
    <font>
      <b/>
      <sz val="12"/>
      <name val="Times New Roman"/>
      <family val="1"/>
    </font>
    <font>
      <b/>
      <sz val="12"/>
      <name val="Times New Roman"/>
      <family val="1"/>
      <charset val="186"/>
    </font>
    <font>
      <sz val="10"/>
      <name val="Times New Roman"/>
      <family val="1"/>
      <charset val="186"/>
    </font>
    <font>
      <sz val="8"/>
      <color indexed="81"/>
      <name val="Times New Roman"/>
      <family val="1"/>
    </font>
    <font>
      <sz val="8"/>
      <color indexed="81"/>
      <name val="Tahoma"/>
      <family val="2"/>
      <charset val="186"/>
    </font>
    <font>
      <sz val="6.3"/>
      <name val="Times New Roman"/>
      <family val="1"/>
    </font>
    <font>
      <sz val="10"/>
      <color indexed="12"/>
      <name val="Times New Roman"/>
      <family val="1"/>
    </font>
    <font>
      <b/>
      <sz val="8"/>
      <name val="Times New Roman"/>
      <family val="1"/>
    </font>
    <font>
      <sz val="12"/>
      <name val="Times New Roman"/>
      <family val="1"/>
      <charset val="186"/>
    </font>
    <font>
      <b/>
      <sz val="9"/>
      <name val="Times New Roman"/>
      <family val="1"/>
    </font>
    <font>
      <b/>
      <sz val="10"/>
      <color indexed="12"/>
      <name val="Times New Roman"/>
      <family val="1"/>
    </font>
    <font>
      <b/>
      <sz val="7"/>
      <name val="Times New Roman"/>
      <family val="1"/>
    </font>
    <font>
      <sz val="7.5"/>
      <name val="Times New Roman"/>
      <family val="1"/>
    </font>
    <font>
      <sz val="7.5"/>
      <name val="Times New Roman"/>
      <family val="1"/>
      <charset val="186"/>
    </font>
    <font>
      <sz val="12"/>
      <name val="Times New Roman"/>
      <family val="1"/>
    </font>
    <font>
      <b/>
      <sz val="8"/>
      <name val="Times New Roman"/>
      <family val="1"/>
      <charset val="186"/>
    </font>
    <font>
      <sz val="11"/>
      <name val="Times New Roman"/>
      <family val="1"/>
    </font>
    <font>
      <b/>
      <sz val="8"/>
      <color indexed="81"/>
      <name val="Tahoma"/>
      <family val="2"/>
      <charset val="186"/>
    </font>
    <font>
      <sz val="8"/>
      <color indexed="81"/>
      <name val="Tahoma"/>
      <family val="2"/>
    </font>
    <font>
      <sz val="9"/>
      <color indexed="81"/>
      <name val="Tahoma"/>
      <family val="2"/>
      <charset val="186"/>
    </font>
    <font>
      <sz val="11"/>
      <name val="TimesLT"/>
      <charset val="186"/>
    </font>
    <font>
      <sz val="10"/>
      <name val="Arial"/>
      <family val="2"/>
    </font>
    <font>
      <b/>
      <sz val="11"/>
      <name val="Times New Roman"/>
      <family val="1"/>
    </font>
    <font>
      <sz val="12"/>
      <name val="Times New Roman"/>
      <family val="1"/>
      <charset val="186"/>
    </font>
    <font>
      <sz val="7"/>
      <color indexed="8"/>
      <name val="Times New Roman"/>
      <family val="1"/>
      <charset val="186"/>
    </font>
    <font>
      <b/>
      <sz val="7"/>
      <color indexed="8"/>
      <name val="Times New Roman"/>
      <family val="1"/>
      <charset val="186"/>
    </font>
    <font>
      <sz val="8"/>
      <color indexed="8"/>
      <name val="Times New Roman"/>
      <family val="1"/>
      <charset val="186"/>
    </font>
    <font>
      <sz val="6"/>
      <color indexed="8"/>
      <name val="Times New Roman"/>
      <family val="1"/>
      <charset val="186"/>
    </font>
    <font>
      <sz val="11"/>
      <color indexed="8"/>
      <name val="Times New Roman"/>
      <family val="1"/>
      <charset val="186"/>
    </font>
    <font>
      <b/>
      <sz val="11"/>
      <color indexed="8"/>
      <name val="Times New Roman"/>
      <family val="1"/>
      <charset val="186"/>
    </font>
    <font>
      <sz val="11"/>
      <color theme="1"/>
      <name val="Calibri"/>
      <family val="2"/>
      <charset val="186"/>
      <scheme val="minor"/>
    </font>
    <font>
      <sz val="11"/>
      <color theme="1"/>
      <name val="Calibri"/>
      <family val="2"/>
      <scheme val="minor"/>
    </font>
    <font>
      <b/>
      <sz val="11"/>
      <color rgb="FFFF0000"/>
      <name val="TimesLT"/>
      <charset val="186"/>
    </font>
    <font>
      <b/>
      <sz val="10"/>
      <color rgb="FFFF0000"/>
      <name val="TimesLT"/>
      <charset val="186"/>
    </font>
    <font>
      <sz val="10"/>
      <color rgb="FFFF0000"/>
      <name val="Times New Roman"/>
      <family val="1"/>
    </font>
    <font>
      <b/>
      <sz val="12"/>
      <color theme="1"/>
      <name val="Times New Roman"/>
      <family val="1"/>
      <charset val="186"/>
    </font>
    <font>
      <sz val="7"/>
      <color theme="1"/>
      <name val="Times New Roman"/>
      <family val="1"/>
      <charset val="186"/>
    </font>
    <font>
      <b/>
      <sz val="10"/>
      <color theme="1"/>
      <name val="Times New Roman"/>
      <family val="1"/>
      <charset val="186"/>
    </font>
    <font>
      <b/>
      <sz val="7"/>
      <color theme="1"/>
      <name val="Times New Roman"/>
      <family val="1"/>
      <charset val="186"/>
    </font>
    <font>
      <b/>
      <sz val="9"/>
      <color theme="1"/>
      <name val="Times New Roman"/>
      <family val="1"/>
      <charset val="186"/>
    </font>
    <font>
      <sz val="8"/>
      <color theme="1"/>
      <name val="Times New Roman"/>
      <family val="1"/>
      <charset val="186"/>
    </font>
    <font>
      <sz val="9"/>
      <color theme="1"/>
      <name val="Times New Roman"/>
      <family val="1"/>
      <charset val="186"/>
    </font>
    <font>
      <sz val="10"/>
      <color rgb="FF0000FF"/>
      <name val="Times New Roman"/>
      <family val="1"/>
      <charset val="186"/>
    </font>
    <font>
      <sz val="10"/>
      <color theme="1"/>
      <name val="Times New Roman"/>
      <family val="1"/>
      <charset val="186"/>
    </font>
    <font>
      <sz val="11"/>
      <color theme="1"/>
      <name val="Times New Roman"/>
      <family val="1"/>
      <charset val="186"/>
    </font>
    <font>
      <sz val="12"/>
      <color theme="1"/>
      <name val="Times New Roman"/>
      <family val="1"/>
      <charset val="186"/>
    </font>
    <font>
      <sz val="10"/>
      <name val="Arial"/>
      <family val="2"/>
      <charset val="1"/>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rgb="FF92D050"/>
        <bgColor indexed="64"/>
      </patternFill>
    </fill>
    <fill>
      <patternFill patternType="solid">
        <fgColor theme="0"/>
        <bgColor indexed="64"/>
      </patternFill>
    </fill>
    <fill>
      <patternFill patternType="solid">
        <fgColor theme="0"/>
        <bgColor theme="0"/>
      </patternFill>
    </fill>
    <fill>
      <patternFill patternType="solid">
        <fgColor rgb="FFFFFFCC"/>
        <bgColor rgb="FFFFFFCC"/>
      </patternFill>
    </fill>
    <fill>
      <patternFill patternType="solid">
        <fgColor rgb="FFFFFFFF"/>
        <bgColor rgb="FFFFFFFF"/>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right style="thin">
        <color indexed="64"/>
      </right>
      <top style="thin">
        <color indexed="64"/>
      </top>
      <bottom style="thin">
        <color indexed="64"/>
      </bottom>
      <diagonal style="dashed">
        <color indexed="22"/>
      </diagonal>
    </border>
    <border diagonalUp="1" diagonalDown="1">
      <left style="thick">
        <color indexed="64"/>
      </left>
      <right style="thin">
        <color indexed="64"/>
      </right>
      <top style="thin">
        <color indexed="64"/>
      </top>
      <bottom style="thin">
        <color indexed="64"/>
      </bottom>
      <diagonal style="dashed">
        <color indexed="22"/>
      </diagonal>
    </border>
    <border diagonalUp="1" diagonalDown="1">
      <left style="thin">
        <color indexed="64"/>
      </left>
      <right style="medium">
        <color indexed="64"/>
      </right>
      <top style="thin">
        <color indexed="64"/>
      </top>
      <bottom style="thin">
        <color indexed="64"/>
      </bottom>
      <diagonal style="dashed">
        <color indexed="22"/>
      </diagonal>
    </border>
    <border diagonalUp="1" diagonalDown="1">
      <left style="thin">
        <color indexed="64"/>
      </left>
      <right style="thick">
        <color indexed="64"/>
      </right>
      <top style="thin">
        <color indexed="64"/>
      </top>
      <bottom style="thin">
        <color indexed="64"/>
      </bottom>
      <diagonal style="dashed">
        <color indexed="22"/>
      </diagonal>
    </border>
    <border diagonalUp="1" diagonalDown="1">
      <left style="thin">
        <color indexed="64"/>
      </left>
      <right/>
      <top style="thin">
        <color indexed="64"/>
      </top>
      <bottom style="thin">
        <color indexed="64"/>
      </bottom>
      <diagonal style="dashed">
        <color indexed="22"/>
      </diagonal>
    </border>
    <border diagonalUp="1" diagonalDown="1">
      <left style="medium">
        <color indexed="64"/>
      </left>
      <right style="thin">
        <color indexed="64"/>
      </right>
      <top style="thin">
        <color indexed="64"/>
      </top>
      <bottom style="thin">
        <color indexed="64"/>
      </bottom>
      <diagonal style="dashed">
        <color indexed="22"/>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n">
        <color rgb="FF000000"/>
      </top>
      <bottom/>
      <diagonal/>
    </border>
    <border>
      <left style="thin">
        <color rgb="FF000000"/>
      </left>
      <right/>
      <top/>
      <bottom/>
      <diagonal/>
    </border>
    <border>
      <left/>
      <right style="thin">
        <color rgb="FF000000"/>
      </right>
      <top/>
      <bottom/>
      <diagonal/>
    </border>
    <border>
      <left style="thick">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right style="thick">
        <color rgb="FF000000"/>
      </right>
      <top/>
      <bottom/>
      <diagonal/>
    </border>
    <border>
      <left style="thick">
        <color rgb="FF000000"/>
      </left>
      <right/>
      <top/>
      <bottom/>
      <diagonal/>
    </border>
    <border>
      <left style="medium">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ck">
        <color rgb="FF000000"/>
      </right>
      <top style="thin">
        <color rgb="FF000000"/>
      </top>
      <bottom/>
      <diagonal/>
    </border>
    <border>
      <left style="medium">
        <color rgb="FF000000"/>
      </left>
      <right style="thin">
        <color rgb="FF000000"/>
      </right>
      <top style="thin">
        <color rgb="FF000000"/>
      </top>
      <bottom/>
      <diagonal/>
    </border>
    <border>
      <left style="thick">
        <color rgb="FF000000"/>
      </left>
      <right/>
      <top/>
      <bottom style="thin">
        <color rgb="FF000000"/>
      </bottom>
      <diagonal/>
    </border>
    <border>
      <left/>
      <right style="thin">
        <color rgb="FF000000"/>
      </right>
      <top/>
      <bottom style="thin">
        <color rgb="FF000000"/>
      </bottom>
      <diagonal/>
    </border>
    <border>
      <left style="thick">
        <color rgb="FF000000"/>
      </left>
      <right style="thin">
        <color rgb="FF000000"/>
      </right>
      <top/>
      <bottom/>
      <diagonal/>
    </border>
    <border>
      <left style="thin">
        <color rgb="FF000000"/>
      </left>
      <right style="medium">
        <color rgb="FF000000"/>
      </right>
      <top/>
      <bottom/>
      <diagonal/>
    </border>
    <border>
      <left style="thin">
        <color rgb="FF000000"/>
      </left>
      <right style="thick">
        <color rgb="FF000000"/>
      </right>
      <top/>
      <bottom/>
      <diagonal/>
    </border>
    <border>
      <left style="medium">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ck">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ck">
        <color rgb="FF000000"/>
      </left>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style="thin">
        <color rgb="FF000000"/>
      </right>
      <top style="thin">
        <color rgb="FF000000"/>
      </top>
      <bottom style="thick">
        <color rgb="FF000000"/>
      </bottom>
      <diagonal/>
    </border>
  </borders>
  <cellStyleXfs count="25">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20" fillId="0" borderId="0"/>
    <xf numFmtId="0" fontId="7" fillId="0" borderId="0"/>
    <xf numFmtId="0" fontId="26" fillId="0" borderId="0"/>
    <xf numFmtId="0" fontId="6" fillId="0" borderId="0"/>
    <xf numFmtId="0" fontId="43" fillId="0" borderId="0"/>
    <xf numFmtId="0" fontId="33" fillId="0" borderId="0"/>
    <xf numFmtId="0" fontId="33" fillId="0" borderId="0"/>
    <xf numFmtId="0" fontId="42" fillId="0" borderId="0"/>
    <xf numFmtId="0" fontId="33" fillId="0" borderId="0"/>
    <xf numFmtId="0" fontId="20" fillId="0" borderId="0"/>
    <xf numFmtId="0" fontId="7" fillId="0" borderId="0"/>
    <xf numFmtId="0" fontId="26" fillId="0" borderId="0"/>
    <xf numFmtId="0" fontId="33" fillId="0" borderId="0"/>
    <xf numFmtId="0" fontId="6" fillId="0" borderId="0"/>
    <xf numFmtId="0" fontId="32" fillId="0" borderId="0"/>
    <xf numFmtId="0" fontId="6" fillId="0" borderId="0" applyNumberFormat="0" applyFill="0" applyBorder="0" applyAlignment="0" applyProtection="0"/>
    <xf numFmtId="0" fontId="58" fillId="0" borderId="0"/>
    <xf numFmtId="0" fontId="6" fillId="0" borderId="0"/>
    <xf numFmtId="0" fontId="26" fillId="0" borderId="0"/>
    <xf numFmtId="0" fontId="6" fillId="0" borderId="0"/>
    <xf numFmtId="0" fontId="6" fillId="0" borderId="0"/>
  </cellStyleXfs>
  <cellXfs count="447">
    <xf numFmtId="0" fontId="0" fillId="0" borderId="0" xfId="0"/>
    <xf numFmtId="0" fontId="1" fillId="0" borderId="1" xfId="0" applyFont="1" applyBorder="1" applyAlignment="1" applyProtection="1">
      <alignment horizontal="center" vertical="center"/>
    </xf>
    <xf numFmtId="0" fontId="5" fillId="0" borderId="1" xfId="0" applyFont="1" applyBorder="1" applyAlignment="1" applyProtection="1">
      <alignment horizontal="center" vertical="top"/>
    </xf>
    <xf numFmtId="0" fontId="0" fillId="0" borderId="0" xfId="0" applyProtection="1"/>
    <xf numFmtId="0" fontId="0" fillId="0" borderId="0" xfId="0" applyProtection="1">
      <protection locked="0" hidden="1"/>
    </xf>
    <xf numFmtId="0" fontId="0" fillId="0" borderId="0" xfId="0" applyProtection="1">
      <protection locked="0"/>
    </xf>
    <xf numFmtId="0" fontId="2" fillId="0" borderId="1" xfId="0" applyFont="1" applyBorder="1" applyAlignment="1" applyProtection="1">
      <alignment horizontal="center" vertical="center" textRotation="90" wrapText="1"/>
    </xf>
    <xf numFmtId="0" fontId="1" fillId="0" borderId="2" xfId="0" applyFont="1" applyBorder="1" applyAlignment="1" applyProtection="1">
      <alignment horizontal="center" vertical="center"/>
    </xf>
    <xf numFmtId="0" fontId="18" fillId="0" borderId="2" xfId="0" applyFont="1" applyBorder="1" applyAlignment="1" applyProtection="1">
      <alignment vertical="center" shrinkToFit="1"/>
    </xf>
    <xf numFmtId="0" fontId="18" fillId="0" borderId="1" xfId="0" applyFont="1" applyBorder="1" applyAlignment="1" applyProtection="1">
      <alignment vertical="center" shrinkToFit="1"/>
    </xf>
    <xf numFmtId="0" fontId="4" fillId="2" borderId="1" xfId="0" applyFont="1" applyFill="1" applyBorder="1" applyAlignment="1" applyProtection="1">
      <alignment vertical="center" shrinkToFit="1"/>
      <protection locked="0"/>
    </xf>
    <xf numFmtId="0" fontId="18" fillId="0" borderId="3" xfId="0" applyFont="1" applyFill="1" applyBorder="1" applyAlignment="1" applyProtection="1">
      <alignment vertical="center" shrinkToFit="1"/>
    </xf>
    <xf numFmtId="0" fontId="4" fillId="0" borderId="3" xfId="0" applyFont="1" applyFill="1" applyBorder="1" applyAlignment="1" applyProtection="1">
      <alignment vertical="center" shrinkToFit="1"/>
    </xf>
    <xf numFmtId="0" fontId="3" fillId="0" borderId="2" xfId="0" applyFont="1" applyBorder="1" applyAlignment="1" applyProtection="1">
      <alignment vertical="center" shrinkToFit="1"/>
    </xf>
    <xf numFmtId="0" fontId="3" fillId="0" borderId="1" xfId="0" applyFont="1" applyBorder="1" applyAlignment="1" applyProtection="1">
      <alignment vertical="center" shrinkToFit="1"/>
    </xf>
    <xf numFmtId="0" fontId="0" fillId="0" borderId="0" xfId="0" applyBorder="1" applyProtection="1"/>
    <xf numFmtId="0" fontId="3" fillId="0" borderId="4" xfId="0" applyFont="1" applyBorder="1" applyAlignment="1" applyProtection="1">
      <alignment horizontal="right"/>
    </xf>
    <xf numFmtId="0" fontId="3" fillId="0" borderId="4" xfId="0" applyFont="1" applyBorder="1" applyAlignment="1" applyProtection="1">
      <alignment vertical="center" shrinkToFit="1"/>
    </xf>
    <xf numFmtId="0" fontId="3" fillId="0" borderId="0" xfId="0" applyFont="1" applyBorder="1" applyAlignment="1" applyProtection="1">
      <alignment vertical="center" shrinkToFit="1"/>
    </xf>
    <xf numFmtId="0" fontId="1" fillId="0" borderId="0" xfId="0" applyFont="1"/>
    <xf numFmtId="0" fontId="3" fillId="0" borderId="0" xfId="0" applyFont="1" applyBorder="1" applyAlignment="1" applyProtection="1">
      <alignment horizontal="right"/>
    </xf>
    <xf numFmtId="0" fontId="1" fillId="0" borderId="0" xfId="0" applyFont="1" applyBorder="1" applyAlignment="1" applyProtection="1">
      <alignment horizontal="center"/>
    </xf>
    <xf numFmtId="0" fontId="3" fillId="0" borderId="0" xfId="0" applyFont="1" applyBorder="1" applyAlignment="1" applyProtection="1">
      <alignment horizontal="left" shrinkToFit="1"/>
    </xf>
    <xf numFmtId="0" fontId="4" fillId="0" borderId="0" xfId="0" applyFont="1" applyProtection="1"/>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19" fillId="0" borderId="1" xfId="0" applyFont="1" applyBorder="1" applyAlignment="1" applyProtection="1">
      <alignment horizontal="center" vertical="center"/>
    </xf>
    <xf numFmtId="0" fontId="12" fillId="0" borderId="0" xfId="0" applyFont="1" applyProtection="1">
      <protection locked="0"/>
    </xf>
    <xf numFmtId="49" fontId="14" fillId="0" borderId="1" xfId="0" applyNumberFormat="1" applyFont="1" applyFill="1" applyBorder="1"/>
    <xf numFmtId="1" fontId="14" fillId="0" borderId="1" xfId="0" applyNumberFormat="1" applyFont="1" applyFill="1" applyBorder="1"/>
    <xf numFmtId="0" fontId="1" fillId="0" borderId="1" xfId="0" applyFont="1" applyBorder="1" applyAlignment="1" applyProtection="1">
      <alignment horizontal="left" vertical="top" wrapText="1"/>
    </xf>
    <xf numFmtId="0" fontId="1" fillId="0" borderId="1" xfId="0" applyFont="1" applyBorder="1" applyAlignment="1" applyProtection="1">
      <alignment vertical="center" wrapText="1"/>
    </xf>
    <xf numFmtId="0" fontId="24" fillId="0" borderId="1" xfId="0" applyFont="1" applyBorder="1" applyAlignment="1" applyProtection="1">
      <alignment horizontal="left" vertical="top" wrapText="1"/>
    </xf>
    <xf numFmtId="0" fontId="24" fillId="0" borderId="1" xfId="0" applyFont="1" applyBorder="1" applyAlignment="1" applyProtection="1">
      <alignment vertical="center" wrapText="1"/>
    </xf>
    <xf numFmtId="0" fontId="4" fillId="3" borderId="1" xfId="0" applyFont="1" applyFill="1" applyBorder="1" applyAlignment="1" applyProtection="1">
      <alignment vertical="center" shrinkToFit="1"/>
    </xf>
    <xf numFmtId="0" fontId="26" fillId="0" borderId="0" xfId="0" applyFont="1" applyProtection="1">
      <protection locked="0"/>
    </xf>
    <xf numFmtId="1" fontId="19" fillId="0" borderId="1" xfId="0" applyNumberFormat="1" applyFont="1" applyFill="1" applyBorder="1"/>
    <xf numFmtId="1" fontId="1" fillId="0" borderId="1" xfId="0" applyNumberFormat="1" applyFont="1" applyFill="1" applyBorder="1"/>
    <xf numFmtId="1" fontId="19" fillId="0" borderId="1" xfId="0" applyNumberFormat="1" applyFont="1" applyBorder="1" applyAlignment="1" applyProtection="1">
      <alignment horizontal="center" vertical="center"/>
    </xf>
    <xf numFmtId="1" fontId="19" fillId="4" borderId="1" xfId="0" applyNumberFormat="1" applyFont="1" applyFill="1" applyBorder="1"/>
    <xf numFmtId="0" fontId="19" fillId="4" borderId="1" xfId="0" applyFont="1" applyFill="1" applyBorder="1" applyAlignment="1" applyProtection="1">
      <alignment horizontal="center" vertical="center"/>
    </xf>
    <xf numFmtId="0" fontId="3" fillId="0" borderId="0" xfId="0" applyFont="1" applyFill="1" applyBorder="1" applyAlignment="1" applyProtection="1">
      <alignment vertical="center" shrinkToFit="1"/>
    </xf>
    <xf numFmtId="0" fontId="0" fillId="0" borderId="0" xfId="0" applyFill="1" applyProtection="1">
      <protection locked="0" hidden="1"/>
    </xf>
    <xf numFmtId="0" fontId="0" fillId="0" borderId="0" xfId="0" applyFill="1" applyProtection="1">
      <protection locked="0"/>
    </xf>
    <xf numFmtId="0" fontId="3" fillId="0" borderId="2" xfId="0" applyFont="1" applyFill="1" applyBorder="1" applyAlignment="1" applyProtection="1">
      <alignment vertical="center" shrinkToFit="1"/>
    </xf>
    <xf numFmtId="0" fontId="3" fillId="0" borderId="2" xfId="0" applyFont="1" applyFill="1" applyBorder="1" applyAlignment="1" applyProtection="1">
      <alignment horizontal="right" vertical="center" shrinkToFit="1"/>
    </xf>
    <xf numFmtId="0" fontId="3" fillId="0" borderId="4" xfId="0" applyFont="1" applyFill="1" applyBorder="1" applyAlignment="1" applyProtection="1">
      <alignment vertical="center" shrinkToFit="1"/>
    </xf>
    <xf numFmtId="0" fontId="3" fillId="0" borderId="1" xfId="0" applyFont="1" applyFill="1" applyBorder="1" applyAlignment="1" applyProtection="1">
      <alignment horizontal="right" vertical="center" shrinkToFit="1"/>
    </xf>
    <xf numFmtId="0" fontId="4" fillId="0" borderId="2" xfId="0" applyFont="1" applyFill="1" applyBorder="1" applyAlignment="1" applyProtection="1">
      <alignment vertical="center" shrinkToFit="1"/>
    </xf>
    <xf numFmtId="0" fontId="3" fillId="5" borderId="2" xfId="0" applyFont="1" applyFill="1" applyBorder="1" applyAlignment="1" applyProtection="1">
      <alignment vertical="center" shrinkToFit="1"/>
    </xf>
    <xf numFmtId="0" fontId="3" fillId="5" borderId="1" xfId="0" applyFont="1" applyFill="1" applyBorder="1" applyAlignment="1" applyProtection="1">
      <alignment vertical="center" shrinkToFit="1"/>
      <protection locked="0"/>
    </xf>
    <xf numFmtId="0" fontId="3" fillId="5" borderId="2" xfId="0" applyFont="1" applyFill="1" applyBorder="1" applyAlignment="1" applyProtection="1">
      <alignment vertical="center" shrinkToFit="1"/>
      <protection locked="0"/>
    </xf>
    <xf numFmtId="0" fontId="3" fillId="5" borderId="2" xfId="0" applyFont="1" applyFill="1" applyBorder="1" applyAlignment="1" applyProtection="1">
      <alignment horizontal="right" vertical="center" shrinkToFit="1"/>
    </xf>
    <xf numFmtId="0" fontId="3" fillId="5" borderId="1" xfId="0" applyFont="1" applyFill="1" applyBorder="1" applyAlignment="1" applyProtection="1">
      <alignment vertical="center" shrinkToFit="1"/>
    </xf>
    <xf numFmtId="0" fontId="3" fillId="5" borderId="1" xfId="0" applyFont="1" applyFill="1" applyBorder="1" applyAlignment="1" applyProtection="1">
      <alignment horizontal="right" vertical="center" shrinkToFit="1"/>
    </xf>
    <xf numFmtId="0" fontId="3" fillId="5" borderId="2" xfId="0" applyFont="1" applyFill="1" applyBorder="1" applyAlignment="1" applyProtection="1">
      <alignment vertical="center" shrinkToFit="1"/>
    </xf>
    <xf numFmtId="0" fontId="2" fillId="6" borderId="1" xfId="0" applyFont="1" applyFill="1" applyBorder="1" applyAlignment="1" applyProtection="1">
      <alignment horizontal="center" vertical="center" wrapText="1"/>
    </xf>
    <xf numFmtId="0" fontId="2"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shrinkToFit="1"/>
    </xf>
    <xf numFmtId="0" fontId="4" fillId="6" borderId="1" xfId="0" applyFont="1" applyFill="1" applyBorder="1" applyAlignment="1" applyProtection="1">
      <alignment vertical="center" shrinkToFit="1"/>
      <protection locked="0"/>
    </xf>
    <xf numFmtId="0" fontId="27" fillId="6" borderId="3" xfId="4" applyFont="1" applyFill="1" applyBorder="1" applyAlignment="1" applyProtection="1">
      <alignment horizontal="center" vertical="center" shrinkToFit="1"/>
    </xf>
    <xf numFmtId="0" fontId="0" fillId="6" borderId="0" xfId="0" applyFill="1" applyProtection="1">
      <protection locked="0" hidden="1"/>
    </xf>
    <xf numFmtId="0" fontId="0" fillId="6" borderId="0" xfId="0" applyFill="1" applyProtection="1">
      <protection locked="0"/>
    </xf>
    <xf numFmtId="0" fontId="28" fillId="2" borderId="1" xfId="0" applyFont="1" applyFill="1" applyBorder="1" applyAlignment="1" applyProtection="1">
      <alignment vertical="center" shrinkToFit="1"/>
      <protection locked="0"/>
    </xf>
    <xf numFmtId="0" fontId="25" fillId="0" borderId="1" xfId="0" applyFont="1" applyBorder="1" applyAlignment="1" applyProtection="1">
      <alignment vertical="center" wrapText="1"/>
    </xf>
    <xf numFmtId="0" fontId="44" fillId="0" borderId="0" xfId="18" applyFont="1"/>
    <xf numFmtId="0" fontId="2"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5" fillId="0" borderId="1" xfId="0" applyFont="1" applyBorder="1" applyAlignment="1">
      <alignment horizontal="center" vertical="top"/>
    </xf>
    <xf numFmtId="0" fontId="24" fillId="0" borderId="1" xfId="0" applyFont="1" applyBorder="1" applyAlignment="1">
      <alignment horizontal="left" vertical="top" wrapText="1"/>
    </xf>
    <xf numFmtId="0" fontId="18" fillId="0" borderId="2" xfId="0" applyFont="1" applyBorder="1" applyAlignment="1">
      <alignment vertical="center" shrinkToFit="1"/>
    </xf>
    <xf numFmtId="0" fontId="18" fillId="0" borderId="1" xfId="0" applyFont="1" applyBorder="1" applyAlignment="1">
      <alignment vertical="center" shrinkToFit="1"/>
    </xf>
    <xf numFmtId="0" fontId="24" fillId="0" borderId="1" xfId="0" applyFont="1" applyBorder="1" applyAlignment="1">
      <alignment vertical="center" wrapText="1"/>
    </xf>
    <xf numFmtId="0" fontId="4" fillId="3" borderId="1" xfId="0" applyFont="1" applyFill="1" applyBorder="1" applyAlignment="1">
      <alignment vertical="center" shrinkToFit="1"/>
    </xf>
    <xf numFmtId="0" fontId="4" fillId="0" borderId="3" xfId="0" applyFont="1" applyBorder="1" applyAlignment="1">
      <alignment vertical="center" shrinkToFit="1"/>
    </xf>
    <xf numFmtId="0" fontId="18" fillId="0" borderId="3" xfId="0" applyFont="1" applyBorder="1" applyAlignment="1">
      <alignment vertical="center" shrinkToFit="1"/>
    </xf>
    <xf numFmtId="0" fontId="25" fillId="0" borderId="1" xfId="0" applyFont="1" applyBorder="1" applyAlignment="1">
      <alignment vertical="center" wrapText="1"/>
    </xf>
    <xf numFmtId="0" fontId="3" fillId="0" borderId="2" xfId="0" applyFont="1" applyBorder="1" applyAlignment="1">
      <alignment vertical="center" shrinkToFit="1"/>
    </xf>
    <xf numFmtId="0" fontId="3" fillId="0" borderId="1" xfId="0" applyFont="1" applyBorder="1" applyAlignment="1">
      <alignment vertical="center" shrinkToFit="1"/>
    </xf>
    <xf numFmtId="0" fontId="3" fillId="0" borderId="4" xfId="0" applyFont="1" applyBorder="1" applyAlignment="1">
      <alignment horizontal="right"/>
    </xf>
    <xf numFmtId="0" fontId="3" fillId="0" borderId="4" xfId="0" applyFont="1" applyBorder="1" applyAlignment="1">
      <alignment vertical="center" shrinkToFit="1"/>
    </xf>
    <xf numFmtId="0" fontId="3" fillId="0" borderId="0" xfId="0" applyFont="1" applyAlignment="1">
      <alignment vertical="center" shrinkToFit="1"/>
    </xf>
    <xf numFmtId="0" fontId="3" fillId="0" borderId="0" xfId="0" applyFont="1" applyAlignment="1">
      <alignment horizontal="right"/>
    </xf>
    <xf numFmtId="0" fontId="1" fillId="0" borderId="0" xfId="0" applyFont="1" applyAlignment="1">
      <alignment horizontal="center"/>
    </xf>
    <xf numFmtId="0" fontId="3" fillId="0" borderId="0" xfId="0" applyFont="1" applyAlignment="1">
      <alignment horizontal="left" shrinkToFit="1"/>
    </xf>
    <xf numFmtId="0" fontId="18" fillId="6" borderId="2" xfId="0" applyFont="1" applyFill="1" applyBorder="1" applyAlignment="1" applyProtection="1">
      <alignment vertical="center" shrinkToFit="1"/>
    </xf>
    <xf numFmtId="0" fontId="18" fillId="6" borderId="2" xfId="0" applyFont="1" applyFill="1" applyBorder="1" applyAlignment="1" applyProtection="1">
      <alignment horizontal="right" vertical="center" shrinkToFit="1"/>
    </xf>
    <xf numFmtId="0" fontId="4" fillId="6" borderId="1" xfId="0" applyFont="1" applyFill="1" applyBorder="1" applyAlignment="1" applyProtection="1">
      <alignment horizontal="right" vertical="center" shrinkToFit="1"/>
    </xf>
    <xf numFmtId="0" fontId="1" fillId="0" borderId="1" xfId="0" applyFont="1" applyBorder="1" applyAlignment="1" applyProtection="1">
      <alignment horizontal="center"/>
      <protection locked="0"/>
    </xf>
    <xf numFmtId="0" fontId="2" fillId="6" borderId="5" xfId="0" applyFont="1" applyFill="1" applyBorder="1" applyAlignment="1" applyProtection="1">
      <alignment horizontal="center" vertical="center" textRotation="90" wrapText="1"/>
    </xf>
    <xf numFmtId="0" fontId="1" fillId="6" borderId="6"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4" fillId="2" borderId="6" xfId="0" applyFont="1" applyFill="1" applyBorder="1" applyAlignment="1" applyProtection="1">
      <alignment vertical="center" shrinkToFit="1"/>
      <protection locked="0"/>
    </xf>
    <xf numFmtId="0" fontId="4" fillId="2" borderId="7" xfId="0" applyFont="1" applyFill="1" applyBorder="1" applyAlignment="1" applyProtection="1">
      <alignment vertical="center" shrinkToFit="1"/>
      <protection locked="0"/>
    </xf>
    <xf numFmtId="0" fontId="28" fillId="2" borderId="6"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28" fillId="2" borderId="5" xfId="0" applyFont="1" applyFill="1" applyBorder="1" applyAlignment="1" applyProtection="1">
      <alignment vertical="center" shrinkToFit="1"/>
      <protection locked="0"/>
    </xf>
    <xf numFmtId="0" fontId="4" fillId="2" borderId="2" xfId="0" applyFont="1" applyFill="1" applyBorder="1" applyAlignment="1" applyProtection="1">
      <alignment vertical="center" shrinkToFit="1"/>
      <protection locked="0"/>
    </xf>
    <xf numFmtId="0" fontId="45" fillId="0" borderId="0" xfId="18" applyFont="1"/>
    <xf numFmtId="0" fontId="4" fillId="3" borderId="2" xfId="0" applyFont="1" applyFill="1" applyBorder="1" applyAlignment="1" applyProtection="1">
      <alignment vertical="center" shrinkToFit="1"/>
    </xf>
    <xf numFmtId="0" fontId="4" fillId="3" borderId="9" xfId="0" applyFont="1" applyFill="1" applyBorder="1" applyAlignment="1" applyProtection="1">
      <alignment vertical="center" shrinkToFit="1"/>
    </xf>
    <xf numFmtId="0" fontId="4" fillId="3" borderId="8" xfId="0" applyFont="1" applyFill="1" applyBorder="1" applyAlignment="1" applyProtection="1">
      <alignment vertical="center" shrinkToFit="1"/>
    </xf>
    <xf numFmtId="0" fontId="4" fillId="3" borderId="5" xfId="0" applyFont="1" applyFill="1" applyBorder="1" applyAlignment="1" applyProtection="1">
      <alignment vertical="center" shrinkToFit="1"/>
    </xf>
    <xf numFmtId="0" fontId="4" fillId="0" borderId="10" xfId="0" applyFont="1" applyFill="1" applyBorder="1" applyAlignment="1" applyProtection="1">
      <alignment vertical="center" shrinkToFit="1"/>
    </xf>
    <xf numFmtId="0" fontId="18" fillId="0" borderId="11" xfId="0" applyFont="1" applyFill="1" applyBorder="1" applyAlignment="1" applyProtection="1">
      <alignment vertical="center" shrinkToFit="1"/>
    </xf>
    <xf numFmtId="0" fontId="4" fillId="0" borderId="12"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14" xfId="0" applyFont="1" applyFill="1" applyBorder="1" applyAlignment="1" applyProtection="1">
      <alignment vertical="center" shrinkToFit="1"/>
    </xf>
    <xf numFmtId="0" fontId="4" fillId="0" borderId="15" xfId="0" applyFont="1" applyFill="1" applyBorder="1" applyAlignment="1" applyProtection="1">
      <alignment vertical="center" shrinkToFit="1"/>
    </xf>
    <xf numFmtId="0" fontId="3" fillId="0" borderId="16" xfId="0" applyFont="1" applyBorder="1" applyAlignment="1" applyProtection="1">
      <alignment vertical="center" shrinkToFit="1"/>
    </xf>
    <xf numFmtId="0" fontId="3" fillId="0" borderId="17" xfId="0" applyFont="1" applyBorder="1" applyAlignment="1" applyProtection="1">
      <alignment vertical="center" shrinkToFit="1"/>
    </xf>
    <xf numFmtId="0" fontId="3" fillId="0" borderId="18" xfId="0" applyFont="1" applyBorder="1" applyAlignment="1" applyProtection="1">
      <alignment vertical="center" shrinkToFit="1"/>
    </xf>
    <xf numFmtId="0" fontId="3" fillId="0" borderId="19" xfId="0" applyFont="1" applyBorder="1" applyAlignment="1" applyProtection="1">
      <alignment vertical="center" shrinkToFit="1"/>
    </xf>
    <xf numFmtId="0" fontId="3" fillId="0" borderId="20" xfId="0" applyFont="1" applyBorder="1" applyAlignment="1" applyProtection="1">
      <alignment vertical="center" shrinkToFit="1"/>
    </xf>
    <xf numFmtId="0" fontId="3" fillId="0" borderId="21" xfId="0" applyFont="1" applyBorder="1" applyAlignment="1" applyProtection="1">
      <alignment vertical="center" shrinkToFit="1"/>
    </xf>
    <xf numFmtId="0" fontId="2" fillId="6" borderId="5" xfId="0" applyFont="1" applyFill="1" applyBorder="1" applyAlignment="1">
      <alignment horizontal="center" vertical="center" textRotation="90"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9" xfId="0" applyFont="1" applyFill="1" applyBorder="1" applyAlignment="1">
      <alignment horizontal="center" vertical="center"/>
    </xf>
    <xf numFmtId="0" fontId="4" fillId="3" borderId="2" xfId="0" applyFont="1" applyFill="1" applyBorder="1" applyAlignment="1">
      <alignment vertical="center" shrinkToFit="1"/>
    </xf>
    <xf numFmtId="0" fontId="4" fillId="3" borderId="9" xfId="0" applyFont="1" applyFill="1" applyBorder="1" applyAlignment="1">
      <alignment vertical="center" shrinkToFit="1"/>
    </xf>
    <xf numFmtId="0" fontId="4" fillId="3" borderId="8" xfId="0" applyFont="1" applyFill="1" applyBorder="1" applyAlignment="1">
      <alignment vertical="center" shrinkToFit="1"/>
    </xf>
    <xf numFmtId="0" fontId="4" fillId="3" borderId="5" xfId="0" applyFont="1" applyFill="1" applyBorder="1" applyAlignment="1">
      <alignment vertical="center" shrinkToFit="1"/>
    </xf>
    <xf numFmtId="0" fontId="4" fillId="0" borderId="10" xfId="0" applyFont="1" applyBorder="1" applyAlignment="1">
      <alignment vertical="center" shrinkToFit="1"/>
    </xf>
    <xf numFmtId="0" fontId="18"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4" fillId="3" borderId="6" xfId="0" applyFont="1" applyFill="1" applyBorder="1" applyAlignment="1">
      <alignment vertical="center" shrinkToFit="1"/>
    </xf>
    <xf numFmtId="0" fontId="2" fillId="6" borderId="1" xfId="0" applyFont="1" applyFill="1" applyBorder="1" applyAlignment="1" applyProtection="1">
      <alignment horizontal="center" vertical="center" textRotation="90" wrapText="1"/>
    </xf>
    <xf numFmtId="0" fontId="19" fillId="0" borderId="1" xfId="0" applyFont="1" applyBorder="1" applyAlignment="1" applyProtection="1">
      <alignment horizontal="center"/>
      <protection locked="0"/>
    </xf>
    <xf numFmtId="0" fontId="4" fillId="0" borderId="1" xfId="0" applyFont="1" applyFill="1" applyBorder="1" applyAlignment="1" applyProtection="1">
      <alignment vertical="center" shrinkToFit="1"/>
    </xf>
    <xf numFmtId="0" fontId="4" fillId="0" borderId="1"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3" fillId="6" borderId="1" xfId="0" applyFont="1" applyFill="1" applyBorder="1" applyAlignment="1" applyProtection="1">
      <alignment vertical="center" shrinkToFit="1"/>
    </xf>
    <xf numFmtId="0" fontId="3" fillId="6" borderId="1" xfId="0" applyFont="1" applyFill="1" applyBorder="1" applyAlignment="1" applyProtection="1">
      <alignment horizontal="right" vertical="center" shrinkToFit="1"/>
    </xf>
    <xf numFmtId="0" fontId="9" fillId="6" borderId="1" xfId="0" applyFont="1" applyFill="1" applyBorder="1" applyAlignment="1" applyProtection="1">
      <alignment vertical="center" shrinkToFit="1"/>
      <protection locked="0"/>
    </xf>
    <xf numFmtId="0" fontId="3" fillId="6" borderId="2" xfId="0" applyFont="1" applyFill="1" applyBorder="1" applyAlignment="1" applyProtection="1">
      <alignment vertical="center" shrinkToFit="1"/>
    </xf>
    <xf numFmtId="0" fontId="2" fillId="6" borderId="1" xfId="0" applyFont="1" applyFill="1" applyBorder="1" applyAlignment="1" applyProtection="1">
      <alignment horizontal="center" vertical="center" textRotation="90" wrapText="1"/>
    </xf>
    <xf numFmtId="0" fontId="27" fillId="6" borderId="1" xfId="4" applyFont="1" applyFill="1" applyBorder="1" applyAlignment="1" applyProtection="1">
      <alignment horizontal="center" vertical="center" shrinkToFit="1"/>
    </xf>
    <xf numFmtId="0" fontId="2" fillId="6" borderId="1" xfId="0" applyFont="1" applyFill="1" applyBorder="1" applyAlignment="1" applyProtection="1">
      <alignment horizontal="center" vertical="center" textRotation="90" wrapText="1"/>
    </xf>
    <xf numFmtId="0" fontId="0" fillId="0" borderId="0" xfId="0" applyBorder="1" applyAlignment="1" applyProtection="1">
      <alignment horizontal="left"/>
      <protection locked="0"/>
    </xf>
    <xf numFmtId="0" fontId="2" fillId="6" borderId="1" xfId="0" applyFont="1" applyFill="1" applyBorder="1" applyAlignment="1">
      <alignment horizontal="center" vertical="center" textRotation="90" wrapText="1"/>
    </xf>
    <xf numFmtId="0" fontId="4" fillId="3" borderId="6" xfId="0" applyFont="1" applyFill="1" applyBorder="1" applyAlignment="1" applyProtection="1">
      <alignment vertical="center" shrinkToFit="1"/>
    </xf>
    <xf numFmtId="0" fontId="0" fillId="0" borderId="0" xfId="0" applyFont="1" applyAlignment="1"/>
    <xf numFmtId="0" fontId="48" fillId="7" borderId="68" xfId="0" applyFont="1" applyFill="1" applyBorder="1" applyAlignment="1">
      <alignment horizontal="center" vertical="center" textRotation="90" wrapText="1"/>
    </xf>
    <xf numFmtId="0" fontId="48" fillId="7" borderId="101" xfId="0" applyFont="1" applyFill="1" applyBorder="1" applyAlignment="1">
      <alignment horizontal="center" vertical="center" textRotation="90" wrapText="1"/>
    </xf>
    <xf numFmtId="0" fontId="48" fillId="0" borderId="101" xfId="0" applyFont="1" applyBorder="1" applyAlignment="1">
      <alignment horizontal="center" vertical="center" textRotation="90" wrapText="1"/>
    </xf>
    <xf numFmtId="0" fontId="52" fillId="0" borderId="101" xfId="0" applyFont="1" applyBorder="1" applyAlignment="1">
      <alignment horizontal="center" vertical="center"/>
    </xf>
    <xf numFmtId="0" fontId="52" fillId="0" borderId="66" xfId="0" applyFont="1" applyBorder="1" applyAlignment="1">
      <alignment horizontal="center" vertical="center"/>
    </xf>
    <xf numFmtId="0" fontId="52" fillId="7" borderId="102" xfId="0" applyFont="1" applyFill="1" applyBorder="1" applyAlignment="1">
      <alignment horizontal="center" vertical="center"/>
    </xf>
    <xf numFmtId="0" fontId="52" fillId="7" borderId="101" xfId="0" applyFont="1" applyFill="1" applyBorder="1" applyAlignment="1">
      <alignment horizontal="center" vertical="center"/>
    </xf>
    <xf numFmtId="0" fontId="52" fillId="7" borderId="103" xfId="0" applyFont="1" applyFill="1" applyBorder="1" applyAlignment="1">
      <alignment horizontal="center" vertical="center"/>
    </xf>
    <xf numFmtId="0" fontId="52" fillId="7" borderId="68" xfId="0" applyFont="1" applyFill="1" applyBorder="1" applyAlignment="1">
      <alignment horizontal="center" vertical="center"/>
    </xf>
    <xf numFmtId="0" fontId="52" fillId="7" borderId="104" xfId="0" applyFont="1" applyFill="1" applyBorder="1" applyAlignment="1">
      <alignment horizontal="center" vertical="center"/>
    </xf>
    <xf numFmtId="0" fontId="52" fillId="7" borderId="66" xfId="0" applyFont="1" applyFill="1" applyBorder="1" applyAlignment="1">
      <alignment horizontal="center" vertical="center"/>
    </xf>
    <xf numFmtId="0" fontId="52" fillId="7" borderId="105" xfId="0" applyFont="1" applyFill="1" applyBorder="1" applyAlignment="1">
      <alignment horizontal="center" vertical="center"/>
    </xf>
    <xf numFmtId="0" fontId="53" fillId="0" borderId="101" xfId="0" applyFont="1" applyBorder="1" applyAlignment="1">
      <alignment horizontal="center" vertical="top"/>
    </xf>
    <xf numFmtId="0" fontId="48" fillId="0" borderId="101" xfId="0" applyFont="1" applyBorder="1" applyAlignment="1">
      <alignment horizontal="left" vertical="top" wrapText="1"/>
    </xf>
    <xf numFmtId="0" fontId="54" fillId="0" borderId="66" xfId="0" applyFont="1" applyBorder="1" applyAlignment="1">
      <alignment vertical="center" shrinkToFit="1"/>
    </xf>
    <xf numFmtId="0" fontId="55" fillId="8" borderId="102" xfId="0" applyFont="1" applyFill="1" applyBorder="1" applyAlignment="1">
      <alignment vertical="center" shrinkToFit="1"/>
    </xf>
    <xf numFmtId="0" fontId="55" fillId="8" borderId="101" xfId="0" applyFont="1" applyFill="1" applyBorder="1" applyAlignment="1">
      <alignment vertical="center" shrinkToFit="1"/>
    </xf>
    <xf numFmtId="0" fontId="54" fillId="0" borderId="101" xfId="0" applyFont="1" applyBorder="1" applyAlignment="1">
      <alignment vertical="center" shrinkToFit="1"/>
    </xf>
    <xf numFmtId="0" fontId="55" fillId="8" borderId="103" xfId="0" applyFont="1" applyFill="1" applyBorder="1" applyAlignment="1">
      <alignment vertical="center" shrinkToFit="1"/>
    </xf>
    <xf numFmtId="0" fontId="56" fillId="8" borderId="102" xfId="0" applyFont="1" applyFill="1" applyBorder="1" applyAlignment="1">
      <alignment vertical="center" shrinkToFit="1"/>
    </xf>
    <xf numFmtId="0" fontId="55" fillId="8" borderId="104" xfId="0" applyFont="1" applyFill="1" applyBorder="1" applyAlignment="1">
      <alignment vertical="center" shrinkToFit="1"/>
    </xf>
    <xf numFmtId="0" fontId="56" fillId="8" borderId="68" xfId="0" applyFont="1" applyFill="1" applyBorder="1" applyAlignment="1">
      <alignment vertical="center" shrinkToFit="1"/>
    </xf>
    <xf numFmtId="0" fontId="55" fillId="8" borderId="66" xfId="0" applyFont="1" applyFill="1" applyBorder="1" applyAlignment="1">
      <alignment vertical="center" shrinkToFit="1"/>
    </xf>
    <xf numFmtId="0" fontId="56" fillId="8" borderId="101" xfId="0" applyFont="1" applyFill="1" applyBorder="1" applyAlignment="1">
      <alignment vertical="center" shrinkToFit="1"/>
    </xf>
    <xf numFmtId="0" fontId="48" fillId="0" borderId="101" xfId="0" applyFont="1" applyBorder="1" applyAlignment="1">
      <alignment vertical="center" wrapText="1"/>
    </xf>
    <xf numFmtId="0" fontId="55" fillId="9" borderId="102" xfId="0" applyFont="1" applyFill="1" applyBorder="1" applyAlignment="1">
      <alignment vertical="center" shrinkToFit="1"/>
    </xf>
    <xf numFmtId="0" fontId="55" fillId="9" borderId="101" xfId="0" applyFont="1" applyFill="1" applyBorder="1" applyAlignment="1">
      <alignment vertical="center" shrinkToFit="1"/>
    </xf>
    <xf numFmtId="0" fontId="55" fillId="9" borderId="66" xfId="0" applyFont="1" applyFill="1" applyBorder="1" applyAlignment="1">
      <alignment vertical="center" shrinkToFit="1"/>
    </xf>
    <xf numFmtId="0" fontId="55" fillId="9" borderId="105" xfId="0" applyFont="1" applyFill="1" applyBorder="1" applyAlignment="1">
      <alignment vertical="center" shrinkToFit="1"/>
    </xf>
    <xf numFmtId="0" fontId="55" fillId="9" borderId="104" xfId="0" applyFont="1" applyFill="1" applyBorder="1" applyAlignment="1">
      <alignment vertical="center" shrinkToFit="1"/>
    </xf>
    <xf numFmtId="0" fontId="55" fillId="9" borderId="68" xfId="0" applyFont="1" applyFill="1" applyBorder="1" applyAlignment="1">
      <alignment vertical="center" shrinkToFit="1"/>
    </xf>
    <xf numFmtId="0" fontId="55" fillId="0" borderId="68" xfId="0" applyFont="1" applyBorder="1" applyAlignment="1">
      <alignment vertical="center" shrinkToFit="1"/>
    </xf>
    <xf numFmtId="0" fontId="55" fillId="0" borderId="101" xfId="0" applyFont="1" applyBorder="1" applyAlignment="1">
      <alignment vertical="center" shrinkToFit="1"/>
    </xf>
    <xf numFmtId="0" fontId="54" fillId="0" borderId="102" xfId="0" applyFont="1" applyBorder="1" applyAlignment="1">
      <alignment vertical="center" shrinkToFit="1"/>
    </xf>
    <xf numFmtId="0" fontId="55" fillId="0" borderId="103" xfId="0" applyFont="1" applyBorder="1" applyAlignment="1">
      <alignment vertical="center" shrinkToFit="1"/>
    </xf>
    <xf numFmtId="0" fontId="55" fillId="0" borderId="104" xfId="0" applyFont="1" applyBorder="1" applyAlignment="1">
      <alignment vertical="center" shrinkToFit="1"/>
    </xf>
    <xf numFmtId="0" fontId="55" fillId="0" borderId="66" xfId="0" applyFont="1" applyBorder="1" applyAlignment="1">
      <alignment vertical="center" shrinkToFit="1"/>
    </xf>
    <xf numFmtId="0" fontId="55" fillId="0" borderId="105" xfId="0" applyFont="1" applyBorder="1" applyAlignment="1">
      <alignment vertical="center" shrinkToFit="1"/>
    </xf>
    <xf numFmtId="0" fontId="49" fillId="0" borderId="66" xfId="0" applyFont="1" applyBorder="1" applyAlignment="1">
      <alignment vertical="center" shrinkToFit="1"/>
    </xf>
    <xf numFmtId="0" fontId="49" fillId="0" borderId="106" xfId="0" applyFont="1" applyBorder="1" applyAlignment="1">
      <alignment vertical="center" shrinkToFit="1"/>
    </xf>
    <xf numFmtId="0" fontId="49" fillId="0" borderId="107" xfId="0" applyFont="1" applyBorder="1" applyAlignment="1">
      <alignment vertical="center" shrinkToFit="1"/>
    </xf>
    <xf numFmtId="0" fontId="49" fillId="0" borderId="108" xfId="0" applyFont="1" applyBorder="1" applyAlignment="1">
      <alignment vertical="center" shrinkToFit="1"/>
    </xf>
    <xf numFmtId="0" fontId="49" fillId="0" borderId="109" xfId="0" applyFont="1" applyBorder="1" applyAlignment="1">
      <alignment vertical="center" shrinkToFit="1"/>
    </xf>
    <xf numFmtId="0" fontId="49" fillId="0" borderId="110" xfId="0" applyFont="1" applyBorder="1" applyAlignment="1">
      <alignment vertical="center" shrinkToFit="1"/>
    </xf>
    <xf numFmtId="0" fontId="49" fillId="0" borderId="67" xfId="0" applyFont="1" applyBorder="1" applyAlignment="1">
      <alignment vertical="center" shrinkToFit="1"/>
    </xf>
    <xf numFmtId="0" fontId="49" fillId="0" borderId="101" xfId="0" applyFont="1" applyBorder="1" applyAlignment="1">
      <alignment vertical="center" shrinkToFit="1"/>
    </xf>
    <xf numFmtId="0" fontId="57" fillId="0" borderId="0" xfId="0" applyFont="1"/>
    <xf numFmtId="0" fontId="49" fillId="0" borderId="64" xfId="0" applyFont="1" applyBorder="1" applyAlignment="1">
      <alignment horizontal="right"/>
    </xf>
    <xf numFmtId="0" fontId="49" fillId="0" borderId="64" xfId="0" applyFont="1" applyBorder="1" applyAlignment="1">
      <alignment vertical="center" shrinkToFit="1"/>
    </xf>
    <xf numFmtId="0" fontId="49" fillId="0" borderId="0" xfId="0" applyFont="1" applyAlignment="1">
      <alignment vertical="center" shrinkToFit="1"/>
    </xf>
    <xf numFmtId="0" fontId="52" fillId="0" borderId="0" xfId="0" applyFont="1"/>
    <xf numFmtId="0" fontId="49" fillId="0" borderId="0" xfId="0" applyFont="1" applyAlignment="1">
      <alignment horizontal="right"/>
    </xf>
    <xf numFmtId="0" fontId="52" fillId="0" borderId="0" xfId="0" applyFont="1" applyAlignment="1">
      <alignment horizontal="center"/>
    </xf>
    <xf numFmtId="0" fontId="49" fillId="0" borderId="0" xfId="0" applyFont="1" applyAlignment="1">
      <alignment horizontal="left" shrinkToFit="1"/>
    </xf>
    <xf numFmtId="0" fontId="57" fillId="0" borderId="0" xfId="0" applyFont="1" applyAlignment="1">
      <alignment horizontal="left"/>
    </xf>
    <xf numFmtId="0" fontId="2" fillId="6" borderId="5"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textRotation="90" wrapText="1"/>
    </xf>
    <xf numFmtId="0" fontId="2" fillId="6" borderId="8" xfId="0" applyFont="1" applyFill="1" applyBorder="1" applyAlignment="1" applyProtection="1">
      <alignment horizontal="center" vertical="center" textRotation="90" wrapText="1"/>
    </xf>
    <xf numFmtId="0" fontId="2" fillId="6" borderId="2" xfId="0" applyFont="1" applyFill="1" applyBorder="1" applyAlignment="1" applyProtection="1">
      <alignment horizontal="center" vertical="center" textRotation="90" wrapText="1"/>
    </xf>
    <xf numFmtId="0" fontId="21" fillId="6" borderId="28" xfId="0" applyFont="1" applyFill="1" applyBorder="1" applyAlignment="1" applyProtection="1">
      <alignment horizontal="center" vertical="center" textRotation="90" wrapText="1"/>
    </xf>
    <xf numFmtId="0" fontId="21" fillId="6" borderId="29" xfId="0" applyFont="1" applyFill="1" applyBorder="1" applyAlignment="1" applyProtection="1">
      <alignment horizontal="center" vertical="center" textRotation="90" wrapText="1"/>
    </xf>
    <xf numFmtId="0" fontId="21" fillId="6" borderId="30" xfId="0" applyFont="1" applyFill="1" applyBorder="1" applyAlignment="1" applyProtection="1">
      <alignment horizontal="center" vertical="center" textRotation="90" wrapText="1"/>
    </xf>
    <xf numFmtId="0" fontId="2" fillId="6" borderId="22" xfId="0" applyFont="1" applyFill="1" applyBorder="1" applyAlignment="1" applyProtection="1">
      <alignment horizontal="center" vertical="center" textRotation="90" wrapText="1"/>
    </xf>
    <xf numFmtId="0" fontId="2" fillId="6" borderId="23" xfId="0" applyFont="1" applyFill="1" applyBorder="1" applyAlignment="1" applyProtection="1">
      <alignment horizontal="center" vertical="center" textRotation="90" wrapText="1"/>
    </xf>
    <xf numFmtId="0" fontId="2" fillId="6" borderId="24" xfId="0" applyFont="1" applyFill="1" applyBorder="1" applyAlignment="1" applyProtection="1">
      <alignment horizontal="center" vertical="center" textRotation="90" wrapText="1"/>
    </xf>
    <xf numFmtId="0" fontId="2" fillId="6" borderId="38" xfId="0" applyFont="1" applyFill="1" applyBorder="1" applyAlignment="1" applyProtection="1">
      <alignment horizontal="center" vertical="center" wrapText="1"/>
    </xf>
    <xf numFmtId="0" fontId="23" fillId="6" borderId="39" xfId="0" applyFont="1" applyFill="1" applyBorder="1" applyAlignment="1" applyProtection="1">
      <alignment horizontal="center" vertical="center" wrapText="1"/>
    </xf>
    <xf numFmtId="0" fontId="23" fillId="6" borderId="4" xfId="0" applyFont="1" applyFill="1" applyBorder="1" applyAlignment="1" applyProtection="1">
      <alignment horizontal="center" vertical="center" wrapText="1"/>
    </xf>
    <xf numFmtId="0" fontId="23" fillId="6" borderId="35" xfId="0" applyFont="1" applyFill="1" applyBorder="1" applyAlignment="1" applyProtection="1">
      <alignment horizontal="center" vertical="center" wrapText="1"/>
    </xf>
    <xf numFmtId="0" fontId="23" fillId="6" borderId="31"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3" fillId="6" borderId="36" xfId="0" applyFont="1" applyFill="1" applyBorder="1" applyAlignment="1" applyProtection="1">
      <alignment horizontal="center" vertical="center" wrapText="1"/>
    </xf>
    <xf numFmtId="0" fontId="23" fillId="6" borderId="40" xfId="0" applyFont="1" applyFill="1" applyBorder="1" applyAlignment="1" applyProtection="1">
      <alignment horizontal="center" vertical="center" wrapText="1"/>
    </xf>
    <xf numFmtId="0" fontId="23" fillId="6" borderId="41" xfId="0" applyFont="1" applyFill="1" applyBorder="1" applyAlignment="1" applyProtection="1">
      <alignment horizontal="center" vertical="center" wrapText="1"/>
    </xf>
    <xf numFmtId="0" fontId="23" fillId="6" borderId="37" xfId="0" applyFont="1" applyFill="1" applyBorder="1" applyAlignment="1" applyProtection="1">
      <alignment horizontal="center" vertical="center" wrapText="1"/>
    </xf>
    <xf numFmtId="0" fontId="23" fillId="6" borderId="42" xfId="0" applyFont="1" applyFill="1" applyBorder="1" applyAlignment="1" applyProtection="1">
      <alignment horizontal="center" vertical="center" wrapText="1"/>
    </xf>
    <xf numFmtId="0" fontId="23" fillId="6" borderId="33" xfId="0" applyFont="1" applyFill="1" applyBorder="1" applyAlignment="1" applyProtection="1">
      <alignment horizontal="center" vertical="center" wrapText="1"/>
    </xf>
    <xf numFmtId="0" fontId="23" fillId="6" borderId="43" xfId="0" applyFont="1" applyFill="1" applyBorder="1" applyAlignment="1" applyProtection="1">
      <alignment horizontal="center" vertical="center" wrapText="1"/>
    </xf>
    <xf numFmtId="0" fontId="23" fillId="6" borderId="44" xfId="0" applyFont="1" applyFill="1" applyBorder="1" applyAlignment="1" applyProtection="1">
      <alignment horizontal="center" vertical="center" wrapText="1"/>
    </xf>
    <xf numFmtId="0" fontId="2" fillId="6" borderId="31"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32" xfId="0" applyFont="1" applyFill="1" applyBorder="1" applyAlignment="1" applyProtection="1">
      <alignment horizontal="center" vertical="center" wrapText="1"/>
    </xf>
    <xf numFmtId="0" fontId="2" fillId="6" borderId="33" xfId="0" applyFont="1" applyFill="1" applyBorder="1" applyAlignment="1" applyProtection="1">
      <alignment horizontal="center" vertical="center" wrapText="1"/>
    </xf>
    <xf numFmtId="0" fontId="2" fillId="6" borderId="34" xfId="0" applyFont="1" applyFill="1" applyBorder="1" applyAlignment="1" applyProtection="1">
      <alignment horizontal="center" vertical="center" wrapText="1"/>
    </xf>
    <xf numFmtId="0" fontId="21" fillId="6" borderId="6" xfId="0" applyFont="1" applyFill="1" applyBorder="1" applyAlignment="1" applyProtection="1">
      <alignment horizontal="center" vertical="center" textRotation="90" wrapText="1"/>
    </xf>
    <xf numFmtId="0" fontId="2" fillId="6" borderId="7" xfId="0" applyFont="1" applyFill="1" applyBorder="1" applyAlignment="1" applyProtection="1">
      <alignment horizontal="center" vertical="center" textRotation="90" wrapText="1"/>
    </xf>
    <xf numFmtId="0" fontId="21" fillId="6" borderId="35" xfId="0" applyFont="1" applyFill="1" applyBorder="1" applyAlignment="1" applyProtection="1">
      <alignment horizontal="center" vertical="center" textRotation="90" wrapText="1"/>
    </xf>
    <xf numFmtId="0" fontId="21" fillId="6" borderId="36" xfId="0" applyFont="1" applyFill="1" applyBorder="1" applyAlignment="1" applyProtection="1">
      <alignment horizontal="center" vertical="center" textRotation="90" wrapText="1"/>
    </xf>
    <xf numFmtId="0" fontId="21" fillId="6" borderId="37" xfId="0" applyFont="1" applyFill="1" applyBorder="1" applyAlignment="1" applyProtection="1">
      <alignment horizontal="center" vertical="center" textRotation="90" wrapText="1"/>
    </xf>
    <xf numFmtId="0" fontId="21" fillId="6" borderId="25" xfId="0" applyFont="1" applyFill="1" applyBorder="1" applyAlignment="1" applyProtection="1">
      <alignment horizontal="center" vertical="center" textRotation="90" wrapText="1"/>
    </xf>
    <xf numFmtId="0" fontId="21" fillId="6" borderId="26" xfId="0" applyFont="1" applyFill="1" applyBorder="1" applyAlignment="1" applyProtection="1">
      <alignment horizontal="center" vertical="center" textRotation="90" wrapText="1"/>
    </xf>
    <xf numFmtId="0" fontId="21" fillId="6" borderId="27" xfId="0" applyFont="1" applyFill="1" applyBorder="1" applyAlignment="1" applyProtection="1">
      <alignment horizontal="center" vertical="center" textRotation="90" wrapText="1"/>
    </xf>
    <xf numFmtId="0" fontId="3"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3" fillId="0" borderId="41" xfId="0" applyFont="1" applyBorder="1" applyAlignment="1" applyProtection="1">
      <alignment horizontal="left" vertical="center"/>
    </xf>
    <xf numFmtId="0" fontId="4" fillId="0" borderId="41" xfId="0" applyFont="1" applyBorder="1" applyAlignment="1" applyProtection="1">
      <alignment horizontal="left" vertical="center"/>
    </xf>
    <xf numFmtId="0" fontId="21" fillId="0" borderId="0"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3" fillId="5" borderId="2" xfId="0" applyFont="1" applyFill="1" applyBorder="1" applyAlignment="1" applyProtection="1">
      <alignment horizontal="right"/>
    </xf>
    <xf numFmtId="0" fontId="3" fillId="5" borderId="5" xfId="0" applyFont="1" applyFill="1" applyBorder="1" applyAlignment="1" applyProtection="1">
      <alignment horizontal="right"/>
    </xf>
    <xf numFmtId="0" fontId="4" fillId="0" borderId="2" xfId="0" applyFont="1" applyBorder="1" applyAlignment="1" applyProtection="1">
      <alignment horizontal="right"/>
    </xf>
    <xf numFmtId="0" fontId="4" fillId="0" borderId="5" xfId="0" applyFont="1" applyBorder="1" applyAlignment="1" applyProtection="1">
      <alignment horizontal="right"/>
    </xf>
    <xf numFmtId="0" fontId="19" fillId="0" borderId="2" xfId="0" applyFont="1" applyBorder="1" applyAlignment="1" applyProtection="1">
      <alignment horizontal="center" vertical="center"/>
    </xf>
    <xf numFmtId="0" fontId="0" fillId="0" borderId="21" xfId="0" applyBorder="1"/>
    <xf numFmtId="0" fontId="21" fillId="5" borderId="2" xfId="0" applyFont="1" applyFill="1" applyBorder="1" applyAlignment="1" applyProtection="1">
      <alignment horizontal="right" vertical="center" wrapText="1"/>
    </xf>
    <xf numFmtId="0" fontId="21" fillId="5" borderId="5" xfId="0" applyFont="1" applyFill="1" applyBorder="1" applyAlignment="1" applyProtection="1">
      <alignment horizontal="right"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textRotation="90" wrapText="1"/>
    </xf>
    <xf numFmtId="0" fontId="2" fillId="0" borderId="2" xfId="0" applyFont="1" applyBorder="1" applyAlignment="1" applyProtection="1">
      <alignment horizontal="center" vertical="center" textRotation="90" wrapText="1"/>
    </xf>
    <xf numFmtId="0" fontId="2" fillId="6" borderId="22" xfId="0" applyFont="1" applyFill="1" applyBorder="1" applyAlignment="1" applyProtection="1">
      <alignment horizontal="center" vertical="center" wrapText="1"/>
    </xf>
    <xf numFmtId="0" fontId="26"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19" fillId="0" borderId="21" xfId="0" applyFont="1" applyBorder="1" applyAlignment="1" applyProtection="1">
      <alignment horizontal="center" vertical="center"/>
    </xf>
    <xf numFmtId="0" fontId="21" fillId="0" borderId="4" xfId="0" applyFont="1" applyFill="1" applyBorder="1" applyAlignment="1" applyProtection="1">
      <alignment wrapText="1"/>
    </xf>
    <xf numFmtId="0" fontId="21" fillId="6" borderId="2" xfId="0" applyFont="1" applyFill="1" applyBorder="1" applyAlignment="1" applyProtection="1">
      <alignment horizontal="right" vertical="center" wrapText="1"/>
    </xf>
    <xf numFmtId="0" fontId="21" fillId="6" borderId="5" xfId="0" applyFont="1" applyFill="1" applyBorder="1" applyAlignment="1" applyProtection="1">
      <alignment horizontal="right" vertical="center" wrapText="1"/>
    </xf>
    <xf numFmtId="0" fontId="3" fillId="0" borderId="2" xfId="0" applyFont="1" applyBorder="1" applyAlignment="1" applyProtection="1">
      <alignment horizontal="right"/>
    </xf>
    <xf numFmtId="0" fontId="3" fillId="0" borderId="5" xfId="0" applyFont="1" applyBorder="1" applyAlignment="1" applyProtection="1">
      <alignment horizontal="right"/>
    </xf>
    <xf numFmtId="0" fontId="21" fillId="0" borderId="2" xfId="0" applyFont="1" applyBorder="1" applyAlignment="1" applyProtection="1">
      <alignment horizontal="right" wrapText="1"/>
    </xf>
    <xf numFmtId="0" fontId="21" fillId="0" borderId="5" xfId="0" applyFont="1" applyBorder="1" applyAlignment="1" applyProtection="1">
      <alignment horizontal="right" wrapText="1"/>
    </xf>
    <xf numFmtId="0" fontId="21" fillId="0" borderId="2" xfId="0" applyFont="1" applyBorder="1" applyAlignment="1" applyProtection="1">
      <alignment horizontal="right" vertical="center" wrapText="1"/>
    </xf>
    <xf numFmtId="0" fontId="21" fillId="0" borderId="5" xfId="0" applyFont="1" applyBorder="1" applyAlignment="1" applyProtection="1">
      <alignment horizontal="right" vertical="center" wrapText="1"/>
    </xf>
    <xf numFmtId="0" fontId="19" fillId="0" borderId="2" xfId="0" applyFont="1" applyBorder="1" applyAlignment="1" applyProtection="1">
      <alignment horizontal="right" vertical="center"/>
    </xf>
    <xf numFmtId="0" fontId="19" fillId="0" borderId="5" xfId="0" applyFont="1" applyBorder="1" applyAlignment="1" applyProtection="1">
      <alignment horizontal="right" vertical="center"/>
    </xf>
    <xf numFmtId="0" fontId="8" fillId="0" borderId="4" xfId="0" applyFont="1" applyBorder="1" applyAlignment="1" applyProtection="1">
      <alignment horizontal="left" wrapText="1"/>
      <protection locked="0"/>
    </xf>
    <xf numFmtId="0" fontId="3"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12" fillId="0" borderId="0" xfId="0" applyFont="1" applyAlignment="1" applyProtection="1">
      <alignment horizontal="center"/>
      <protection locked="0"/>
    </xf>
    <xf numFmtId="0" fontId="3"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46" fillId="0" borderId="0" xfId="0" applyFont="1" applyAlignment="1" applyProtection="1">
      <alignment horizontal="left" vertical="top" wrapText="1"/>
      <protection locked="0" hidden="1"/>
    </xf>
    <xf numFmtId="0" fontId="13" fillId="0" borderId="41" xfId="17" applyFont="1" applyBorder="1" applyAlignment="1" applyProtection="1">
      <alignment horizontal="center" shrinkToFit="1"/>
    </xf>
    <xf numFmtId="0" fontId="2" fillId="0" borderId="4" xfId="17" applyFont="1" applyBorder="1" applyAlignment="1" applyProtection="1">
      <alignment horizontal="center" vertical="center"/>
    </xf>
    <xf numFmtId="0" fontId="0" fillId="0" borderId="0" xfId="0" applyAlignment="1" applyProtection="1">
      <alignment horizontal="left"/>
      <protection locked="0"/>
    </xf>
    <xf numFmtId="0" fontId="28" fillId="0" borderId="0" xfId="0" applyFont="1" applyAlignment="1">
      <alignment horizontal="left" wrapText="1"/>
    </xf>
    <xf numFmtId="0" fontId="2" fillId="6" borderId="45" xfId="0" applyFont="1" applyFill="1" applyBorder="1" applyAlignment="1" applyProtection="1">
      <alignment horizontal="center" vertical="center" textRotation="90" wrapText="1"/>
    </xf>
    <xf numFmtId="0" fontId="2" fillId="6" borderId="46" xfId="0" applyFont="1" applyFill="1" applyBorder="1" applyAlignment="1" applyProtection="1">
      <alignment horizontal="center" vertical="center" textRotation="90" wrapText="1"/>
    </xf>
    <xf numFmtId="0" fontId="2" fillId="6" borderId="47" xfId="0" applyFont="1" applyFill="1" applyBorder="1" applyAlignment="1" applyProtection="1">
      <alignment horizontal="center" vertical="center" textRotation="90" wrapText="1"/>
    </xf>
    <xf numFmtId="0" fontId="2" fillId="6" borderId="48"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49" xfId="0" applyFont="1" applyFill="1" applyBorder="1" applyAlignment="1" applyProtection="1">
      <alignment horizontal="center" vertical="center" textRotation="90" wrapText="1"/>
    </xf>
    <xf numFmtId="0" fontId="2" fillId="6" borderId="50" xfId="0" applyFont="1" applyFill="1" applyBorder="1" applyAlignment="1" applyProtection="1">
      <alignment horizontal="center" vertical="center" textRotation="90" wrapText="1"/>
    </xf>
    <xf numFmtId="0" fontId="2" fillId="6" borderId="51" xfId="0" applyFont="1" applyFill="1" applyBorder="1" applyAlignment="1" applyProtection="1">
      <alignment horizontal="center" vertical="center" textRotation="90" wrapText="1"/>
    </xf>
    <xf numFmtId="0" fontId="2" fillId="0" borderId="2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21"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2" fillId="6" borderId="58" xfId="0" applyFont="1" applyFill="1" applyBorder="1" applyAlignment="1" applyProtection="1">
      <alignment horizontal="center" vertical="center" wrapText="1"/>
    </xf>
    <xf numFmtId="0" fontId="2" fillId="6" borderId="59" xfId="0" applyFont="1" applyFill="1" applyBorder="1" applyAlignment="1" applyProtection="1">
      <alignment horizontal="center" vertical="center" wrapText="1"/>
    </xf>
    <xf numFmtId="0" fontId="23" fillId="6" borderId="55" xfId="0" applyFont="1" applyFill="1" applyBorder="1" applyAlignment="1" applyProtection="1">
      <alignment horizontal="center" vertical="center" wrapText="1"/>
    </xf>
    <xf numFmtId="0" fontId="23" fillId="6" borderId="53" xfId="0" applyFont="1" applyFill="1" applyBorder="1" applyAlignment="1" applyProtection="1">
      <alignment horizontal="center" vertical="center" wrapText="1"/>
    </xf>
    <xf numFmtId="0" fontId="23" fillId="6" borderId="56" xfId="0" applyFont="1" applyFill="1" applyBorder="1" applyAlignment="1" applyProtection="1">
      <alignment horizontal="center" vertical="center" wrapText="1"/>
    </xf>
    <xf numFmtId="0" fontId="23" fillId="6" borderId="52" xfId="0" applyFont="1" applyFill="1" applyBorder="1" applyAlignment="1" applyProtection="1">
      <alignment horizontal="center" vertical="center" wrapText="1"/>
    </xf>
    <xf numFmtId="0" fontId="23" fillId="6" borderId="54"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2" fillId="0" borderId="22" xfId="0" applyFont="1" applyBorder="1" applyAlignment="1" applyProtection="1">
      <alignment horizontal="center" vertical="center" textRotation="90" wrapText="1"/>
    </xf>
    <xf numFmtId="0" fontId="2" fillId="0" borderId="23" xfId="0" applyFont="1" applyBorder="1" applyAlignment="1" applyProtection="1">
      <alignment horizontal="center" vertical="center" textRotation="90" wrapText="1"/>
    </xf>
    <xf numFmtId="0" fontId="2" fillId="0" borderId="24" xfId="0" applyFont="1" applyBorder="1" applyAlignment="1" applyProtection="1">
      <alignment horizontal="center" vertical="center" textRotation="90" wrapText="1"/>
    </xf>
    <xf numFmtId="0" fontId="2" fillId="0" borderId="60" xfId="0" applyFont="1" applyBorder="1" applyAlignment="1" applyProtection="1">
      <alignment horizontal="center" vertical="center" textRotation="90" wrapText="1"/>
    </xf>
    <xf numFmtId="0" fontId="2" fillId="0" borderId="61" xfId="0" applyFont="1" applyBorder="1" applyAlignment="1" applyProtection="1">
      <alignment horizontal="center" vertical="center" textRotation="90" wrapText="1"/>
    </xf>
    <xf numFmtId="0" fontId="2" fillId="0" borderId="62" xfId="0" applyFont="1" applyBorder="1" applyAlignment="1" applyProtection="1">
      <alignment horizontal="center" vertical="center" textRotation="90" wrapText="1"/>
    </xf>
    <xf numFmtId="0" fontId="2" fillId="6" borderId="60"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35" xfId="0" applyFont="1" applyFill="1" applyBorder="1" applyAlignment="1" applyProtection="1">
      <alignment horizontal="center" vertical="center" wrapText="1"/>
    </xf>
    <xf numFmtId="0" fontId="2" fillId="0" borderId="35"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6" borderId="55" xfId="0" applyFont="1" applyFill="1" applyBorder="1" applyAlignment="1" applyProtection="1">
      <alignment horizontal="center" vertical="center" wrapText="1"/>
    </xf>
    <xf numFmtId="0" fontId="2" fillId="6" borderId="53" xfId="0" applyFont="1" applyFill="1" applyBorder="1" applyAlignment="1" applyProtection="1">
      <alignment horizontal="center" vertical="center" wrapText="1"/>
    </xf>
    <xf numFmtId="0" fontId="2" fillId="6" borderId="56" xfId="0" applyFont="1" applyFill="1" applyBorder="1" applyAlignment="1" applyProtection="1">
      <alignment horizontal="center" vertical="center" wrapText="1"/>
    </xf>
    <xf numFmtId="0" fontId="2" fillId="6" borderId="52" xfId="0" applyFont="1" applyFill="1" applyBorder="1" applyAlignment="1" applyProtection="1">
      <alignment horizontal="center" vertical="center" wrapText="1"/>
    </xf>
    <xf numFmtId="0" fontId="2" fillId="6" borderId="54" xfId="0" applyFont="1" applyFill="1" applyBorder="1" applyAlignment="1" applyProtection="1">
      <alignment horizontal="center" vertical="center" wrapText="1"/>
    </xf>
    <xf numFmtId="0" fontId="0" fillId="0" borderId="0" xfId="0" applyBorder="1" applyAlignment="1" applyProtection="1">
      <alignment horizontal="left"/>
      <protection locked="0"/>
    </xf>
    <xf numFmtId="0" fontId="48" fillId="0" borderId="65" xfId="0" applyFont="1" applyBorder="1" applyAlignment="1">
      <alignment horizontal="center" vertical="center" textRotation="90" wrapText="1"/>
    </xf>
    <xf numFmtId="0" fontId="35" fillId="0" borderId="71" xfId="0" applyFont="1" applyBorder="1"/>
    <xf numFmtId="0" fontId="35" fillId="0" borderId="96" xfId="0" applyFont="1" applyBorder="1"/>
    <xf numFmtId="0" fontId="48" fillId="7" borderId="72" xfId="0" applyFont="1" applyFill="1" applyBorder="1" applyAlignment="1">
      <alignment horizontal="center" vertical="center" wrapText="1"/>
    </xf>
    <xf numFmtId="0" fontId="35" fillId="0" borderId="73" xfId="0" applyFont="1" applyBorder="1"/>
    <xf numFmtId="0" fontId="35" fillId="0" borderId="74" xfId="0" applyFont="1" applyBorder="1"/>
    <xf numFmtId="0" fontId="48" fillId="7" borderId="66" xfId="0" applyFont="1" applyFill="1" applyBorder="1" applyAlignment="1">
      <alignment horizontal="center" vertical="center" wrapText="1"/>
    </xf>
    <xf numFmtId="0" fontId="35" fillId="0" borderId="67" xfId="0" applyFont="1" applyBorder="1"/>
    <xf numFmtId="0" fontId="35" fillId="0" borderId="68" xfId="0" applyFont="1" applyBorder="1"/>
    <xf numFmtId="0" fontId="48" fillId="0" borderId="69" xfId="0" applyFont="1" applyBorder="1" applyAlignment="1">
      <alignment horizontal="center" vertical="center" textRotation="90" wrapText="1"/>
    </xf>
    <xf numFmtId="0" fontId="35" fillId="0" borderId="70" xfId="0" applyFont="1" applyBorder="1"/>
    <xf numFmtId="0" fontId="35" fillId="0" borderId="76" xfId="0" applyFont="1" applyBorder="1"/>
    <xf numFmtId="0" fontId="35" fillId="0" borderId="77" xfId="0" applyFont="1" applyBorder="1"/>
    <xf numFmtId="0" fontId="35" fillId="0" borderId="95" xfId="0" applyFont="1" applyBorder="1"/>
    <xf numFmtId="0" fontId="35" fillId="0" borderId="90" xfId="0" applyFont="1" applyBorder="1"/>
    <xf numFmtId="0" fontId="50" fillId="7" borderId="75" xfId="0" applyFont="1" applyFill="1" applyBorder="1" applyAlignment="1">
      <alignment horizontal="center" vertical="center" wrapText="1"/>
    </xf>
    <xf numFmtId="0" fontId="35" fillId="0" borderId="64" xfId="0" applyFont="1" applyBorder="1"/>
    <xf numFmtId="0" fontId="35" fillId="0" borderId="82" xfId="0" applyFont="1" applyBorder="1"/>
    <xf numFmtId="0" fontId="0" fillId="0" borderId="0" xfId="0" applyFont="1" applyAlignment="1"/>
    <xf numFmtId="0" fontId="35" fillId="0" borderId="89" xfId="0" applyFont="1" applyBorder="1"/>
    <xf numFmtId="0" fontId="35" fillId="0" borderId="63" xfId="0" applyFont="1" applyBorder="1"/>
    <xf numFmtId="0" fontId="50" fillId="7" borderId="78" xfId="0" applyFont="1" applyFill="1" applyBorder="1" applyAlignment="1">
      <alignment horizontal="center" vertical="center" wrapText="1"/>
    </xf>
    <xf numFmtId="0" fontId="35" fillId="0" borderId="79" xfId="0" applyFont="1" applyBorder="1"/>
    <xf numFmtId="0" fontId="35" fillId="0" borderId="80" xfId="0" applyFont="1" applyBorder="1"/>
    <xf numFmtId="0" fontId="50" fillId="7" borderId="0" xfId="0" applyFont="1" applyFill="1" applyBorder="1" applyAlignment="1">
      <alignment horizontal="center" vertical="center" wrapText="1"/>
    </xf>
    <xf numFmtId="0" fontId="35" fillId="0" borderId="0" xfId="0" applyFont="1" applyBorder="1"/>
    <xf numFmtId="0" fontId="35" fillId="0" borderId="81" xfId="0" applyFont="1" applyBorder="1"/>
    <xf numFmtId="0" fontId="48" fillId="7" borderId="65" xfId="0" applyFont="1" applyFill="1" applyBorder="1" applyAlignment="1">
      <alignment horizontal="center" vertical="center" textRotation="90" wrapText="1"/>
    </xf>
    <xf numFmtId="0" fontId="51" fillId="7" borderId="85" xfId="0" applyFont="1" applyFill="1" applyBorder="1" applyAlignment="1">
      <alignment horizontal="center" vertical="center" textRotation="90" wrapText="1"/>
    </xf>
    <xf numFmtId="0" fontId="35" fillId="0" borderId="91" xfId="0" applyFont="1" applyBorder="1"/>
    <xf numFmtId="0" fontId="35" fillId="0" borderId="97" xfId="0" applyFont="1" applyBorder="1"/>
    <xf numFmtId="0" fontId="47" fillId="0" borderId="63" xfId="0" applyFont="1" applyBorder="1" applyAlignment="1">
      <alignment horizontal="center" shrinkToFit="1"/>
    </xf>
    <xf numFmtId="0" fontId="48" fillId="0" borderId="64" xfId="0" applyFont="1" applyBorder="1" applyAlignment="1">
      <alignment horizontal="center" vertical="center"/>
    </xf>
    <xf numFmtId="0" fontId="49" fillId="0" borderId="0" xfId="0" applyFont="1" applyAlignment="1">
      <alignment horizontal="left" vertical="center"/>
    </xf>
    <xf numFmtId="0" fontId="49" fillId="0" borderId="63" xfId="0" applyFont="1" applyBorder="1" applyAlignment="1">
      <alignment horizontal="left" vertical="center"/>
    </xf>
    <xf numFmtId="0" fontId="48" fillId="0" borderId="65" xfId="0" applyFont="1" applyBorder="1" applyAlignment="1">
      <alignment horizontal="center" vertical="center" wrapText="1"/>
    </xf>
    <xf numFmtId="0" fontId="48" fillId="7" borderId="82" xfId="0" applyFont="1" applyFill="1" applyBorder="1" applyAlignment="1">
      <alignment horizontal="center" vertical="center" wrapText="1"/>
    </xf>
    <xf numFmtId="0" fontId="48" fillId="7" borderId="83" xfId="0" applyFont="1" applyFill="1" applyBorder="1" applyAlignment="1">
      <alignment horizontal="center" vertical="center" wrapText="1"/>
    </xf>
    <xf numFmtId="0" fontId="35" fillId="0" borderId="84" xfId="0" applyFont="1" applyBorder="1"/>
    <xf numFmtId="0" fontId="51" fillId="7" borderId="88" xfId="0" applyFont="1" applyFill="1" applyBorder="1" applyAlignment="1">
      <alignment horizontal="center" vertical="center" textRotation="90" wrapText="1"/>
    </xf>
    <xf numFmtId="0" fontId="35" fillId="0" borderId="94" xfId="0" applyFont="1" applyBorder="1"/>
    <xf numFmtId="0" fontId="35" fillId="0" borderId="100" xfId="0" applyFont="1" applyBorder="1"/>
    <xf numFmtId="0" fontId="48" fillId="7" borderId="87" xfId="0" applyFont="1" applyFill="1" applyBorder="1" applyAlignment="1">
      <alignment horizontal="center" vertical="center" textRotation="90" wrapText="1"/>
    </xf>
    <xf numFmtId="0" fontId="35" fillId="0" borderId="93" xfId="0" applyFont="1" applyBorder="1"/>
    <xf numFmtId="0" fontId="35" fillId="0" borderId="99" xfId="0" applyFont="1" applyBorder="1"/>
    <xf numFmtId="0" fontId="48" fillId="7" borderId="67" xfId="0" applyFont="1" applyFill="1" applyBorder="1" applyAlignment="1">
      <alignment horizontal="center" vertical="center" wrapText="1"/>
    </xf>
    <xf numFmtId="0" fontId="52" fillId="7" borderId="66" xfId="0" applyFont="1" applyFill="1" applyBorder="1" applyAlignment="1">
      <alignment horizontal="center" vertical="center" wrapText="1"/>
    </xf>
    <xf numFmtId="0" fontId="49" fillId="0" borderId="66" xfId="0" applyFont="1" applyBorder="1" applyAlignment="1">
      <alignment horizontal="right"/>
    </xf>
    <xf numFmtId="0" fontId="48" fillId="7" borderId="69" xfId="0" applyFont="1" applyFill="1" applyBorder="1" applyAlignment="1">
      <alignment horizontal="center" vertical="center" textRotation="90" wrapText="1"/>
    </xf>
    <xf numFmtId="0" fontId="48" fillId="7" borderId="86" xfId="0" applyFont="1" applyFill="1" applyBorder="1" applyAlignment="1">
      <alignment horizontal="center" vertical="center" textRotation="90" wrapText="1"/>
    </xf>
    <xf numFmtId="0" fontId="35" fillId="0" borderId="92" xfId="0" applyFont="1" applyBorder="1"/>
    <xf numFmtId="0" fontId="35" fillId="0" borderId="98" xfId="0" applyFont="1" applyBorder="1"/>
    <xf numFmtId="0" fontId="51" fillId="7" borderId="70" xfId="0" applyFont="1" applyFill="1" applyBorder="1" applyAlignment="1">
      <alignment horizontal="center" vertical="center" textRotation="90" wrapText="1"/>
    </xf>
    <xf numFmtId="0" fontId="47" fillId="0" borderId="0" xfId="0" applyFont="1" applyAlignment="1">
      <alignment horizontal="center"/>
    </xf>
    <xf numFmtId="0" fontId="56" fillId="0" borderId="0" xfId="0" applyFont="1" applyAlignment="1">
      <alignment horizontal="left" wrapText="1"/>
    </xf>
    <xf numFmtId="0" fontId="2" fillId="6" borderId="1" xfId="0" applyFont="1" applyFill="1" applyBorder="1" applyAlignment="1">
      <alignment horizontal="center" vertical="center" textRotation="90" wrapText="1"/>
    </xf>
    <xf numFmtId="0" fontId="2" fillId="6" borderId="8" xfId="0" applyFont="1" applyFill="1" applyBorder="1" applyAlignment="1">
      <alignment horizontal="center" vertical="center" textRotation="90" wrapText="1"/>
    </xf>
    <xf numFmtId="0" fontId="21" fillId="6" borderId="28" xfId="0" applyFont="1" applyFill="1" applyBorder="1" applyAlignment="1">
      <alignment horizontal="center" vertical="center" textRotation="90" wrapText="1"/>
    </xf>
    <xf numFmtId="0" fontId="21" fillId="6" borderId="29" xfId="0" applyFont="1" applyFill="1" applyBorder="1" applyAlignment="1">
      <alignment horizontal="center" vertical="center" textRotation="90" wrapText="1"/>
    </xf>
    <xf numFmtId="0" fontId="21" fillId="6" borderId="30" xfId="0" applyFont="1" applyFill="1" applyBorder="1" applyAlignment="1">
      <alignment horizontal="center" vertical="center" textRotation="90" wrapText="1"/>
    </xf>
    <xf numFmtId="0" fontId="2" fillId="6" borderId="1" xfId="0" applyFont="1" applyFill="1" applyBorder="1" applyAlignment="1">
      <alignment horizontal="center" vertical="center" wrapText="1"/>
    </xf>
    <xf numFmtId="0" fontId="13" fillId="0" borderId="41" xfId="17" applyFont="1" applyBorder="1" applyAlignment="1">
      <alignment horizontal="center" shrinkToFit="1"/>
    </xf>
    <xf numFmtId="0" fontId="2" fillId="0" borderId="4" xfId="17"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41" xfId="0" applyFont="1" applyBorder="1" applyAlignment="1">
      <alignment horizontal="left" vertical="center"/>
    </xf>
    <xf numFmtId="0" fontId="4" fillId="0" borderId="4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6" borderId="38" xfId="0" applyFont="1" applyFill="1" applyBorder="1" applyAlignment="1">
      <alignment horizontal="center" vertical="center" wrapText="1"/>
    </xf>
    <xf numFmtId="0" fontId="23" fillId="6" borderId="39"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23" fillId="6" borderId="31"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36" xfId="0" applyFont="1" applyFill="1" applyBorder="1" applyAlignment="1">
      <alignment horizontal="center" vertical="center" wrapText="1"/>
    </xf>
    <xf numFmtId="0" fontId="23" fillId="6" borderId="40" xfId="0" applyFont="1" applyFill="1" applyBorder="1" applyAlignment="1">
      <alignment horizontal="center" vertical="center" wrapText="1"/>
    </xf>
    <xf numFmtId="0" fontId="23" fillId="6" borderId="41" xfId="0" applyFont="1" applyFill="1" applyBorder="1" applyAlignment="1">
      <alignment horizontal="center" vertical="center" wrapText="1"/>
    </xf>
    <xf numFmtId="0" fontId="23" fillId="6" borderId="37" xfId="0" applyFont="1" applyFill="1" applyBorder="1" applyAlignment="1">
      <alignment horizontal="center" vertical="center" wrapText="1"/>
    </xf>
    <xf numFmtId="0" fontId="23" fillId="6" borderId="42" xfId="0" applyFont="1" applyFill="1" applyBorder="1" applyAlignment="1">
      <alignment horizontal="center" vertical="center" wrapText="1"/>
    </xf>
    <xf numFmtId="0" fontId="23" fillId="6" borderId="33" xfId="0" applyFont="1" applyFill="1" applyBorder="1" applyAlignment="1">
      <alignment horizontal="center" vertical="center" wrapText="1"/>
    </xf>
    <xf numFmtId="0" fontId="23" fillId="6" borderId="43" xfId="0" applyFont="1" applyFill="1" applyBorder="1" applyAlignment="1">
      <alignment horizontal="center" vertical="center" wrapText="1"/>
    </xf>
    <xf numFmtId="0" fontId="23" fillId="6" borderId="44" xfId="0" applyFont="1" applyFill="1" applyBorder="1" applyAlignment="1">
      <alignment horizontal="center" vertical="center" wrapText="1"/>
    </xf>
    <xf numFmtId="0" fontId="3" fillId="0" borderId="2" xfId="0" applyFont="1" applyBorder="1" applyAlignment="1">
      <alignment horizontal="right"/>
    </xf>
    <xf numFmtId="0" fontId="3" fillId="0" borderId="5" xfId="0" applyFont="1" applyBorder="1" applyAlignment="1">
      <alignment horizontal="right"/>
    </xf>
    <xf numFmtId="0" fontId="2" fillId="6" borderId="22" xfId="0" applyFont="1" applyFill="1" applyBorder="1" applyAlignment="1">
      <alignment horizontal="center" vertical="center" textRotation="90" wrapText="1"/>
    </xf>
    <xf numFmtId="0" fontId="2" fillId="6" borderId="23" xfId="0" applyFont="1" applyFill="1" applyBorder="1" applyAlignment="1">
      <alignment horizontal="center" vertical="center" textRotation="90" wrapText="1"/>
    </xf>
    <xf numFmtId="0" fontId="2" fillId="6" borderId="24" xfId="0" applyFont="1" applyFill="1" applyBorder="1" applyAlignment="1">
      <alignment horizontal="center" vertical="center" textRotation="90" wrapText="1"/>
    </xf>
    <xf numFmtId="0" fontId="2" fillId="6" borderId="2" xfId="0" applyFont="1" applyFill="1" applyBorder="1" applyAlignment="1">
      <alignment horizontal="center" vertical="center" textRotation="90" wrapText="1"/>
    </xf>
    <xf numFmtId="0" fontId="21" fillId="6" borderId="25" xfId="0" applyFont="1" applyFill="1" applyBorder="1" applyAlignment="1">
      <alignment horizontal="center" vertical="center" textRotation="90" wrapText="1"/>
    </xf>
    <xf numFmtId="0" fontId="21" fillId="6" borderId="26" xfId="0" applyFont="1" applyFill="1" applyBorder="1" applyAlignment="1">
      <alignment horizontal="center" vertical="center" textRotation="90" wrapText="1"/>
    </xf>
    <xf numFmtId="0" fontId="21" fillId="6" borderId="27" xfId="0" applyFont="1" applyFill="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6" borderId="22"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32"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6" borderId="7" xfId="0" applyFont="1" applyFill="1" applyBorder="1" applyAlignment="1">
      <alignment horizontal="center" vertical="center" textRotation="90" wrapText="1"/>
    </xf>
    <xf numFmtId="0" fontId="21" fillId="6" borderId="35" xfId="0" applyFont="1" applyFill="1" applyBorder="1" applyAlignment="1">
      <alignment horizontal="center" vertical="center" textRotation="90" wrapText="1"/>
    </xf>
    <xf numFmtId="0" fontId="21" fillId="6" borderId="36" xfId="0" applyFont="1" applyFill="1" applyBorder="1" applyAlignment="1">
      <alignment horizontal="center" vertical="center" textRotation="90" wrapText="1"/>
    </xf>
    <xf numFmtId="0" fontId="21" fillId="6" borderId="37" xfId="0" applyFont="1" applyFill="1" applyBorder="1" applyAlignment="1">
      <alignment horizontal="center" vertical="center" textRotation="90" wrapText="1"/>
    </xf>
    <xf numFmtId="0" fontId="21" fillId="6" borderId="6" xfId="0" applyFont="1" applyFill="1" applyBorder="1" applyAlignment="1">
      <alignment horizontal="center" vertical="center" textRotation="90" wrapText="1"/>
    </xf>
  </cellXfs>
  <cellStyles count="25">
    <cellStyle name="Comma 2" xfId="1" xr:uid="{00000000-0005-0000-0000-000000000000}"/>
    <cellStyle name="Currency 2" xfId="2" xr:uid="{00000000-0005-0000-0000-000001000000}"/>
    <cellStyle name="Excel Built-in Normal" xfId="3" xr:uid="{00000000-0005-0000-0000-000002000000}"/>
    <cellStyle name="Excel Built-in Normal 2" xfId="20" xr:uid="{00000000-0005-0000-0000-000003000000}"/>
    <cellStyle name="Normal" xfId="0" builtinId="0"/>
    <cellStyle name="Normal 2" xfId="4" xr:uid="{00000000-0005-0000-0000-000005000000}"/>
    <cellStyle name="Normal 2 2" xfId="5" xr:uid="{00000000-0005-0000-0000-000006000000}"/>
    <cellStyle name="Normal 2 2 2" xfId="6" xr:uid="{00000000-0005-0000-0000-000007000000}"/>
    <cellStyle name="Normal 2 2 3" xfId="21" xr:uid="{00000000-0005-0000-0000-000008000000}"/>
    <cellStyle name="Normal 2 3" xfId="7" xr:uid="{00000000-0005-0000-0000-000009000000}"/>
    <cellStyle name="Normal 2 4" xfId="22" xr:uid="{00000000-0005-0000-0000-00000A000000}"/>
    <cellStyle name="Normal 3" xfId="8" xr:uid="{00000000-0005-0000-0000-00000B000000}"/>
    <cellStyle name="Normal 3 2" xfId="9" xr:uid="{00000000-0005-0000-0000-00000C000000}"/>
    <cellStyle name="Normal 3 3" xfId="10" xr:uid="{00000000-0005-0000-0000-00000D000000}"/>
    <cellStyle name="Normal 3 4" xfId="23" xr:uid="{00000000-0005-0000-0000-00000E000000}"/>
    <cellStyle name="Normal 4" xfId="11" xr:uid="{00000000-0005-0000-0000-00000F000000}"/>
    <cellStyle name="Normal 4 2" xfId="12" xr:uid="{00000000-0005-0000-0000-000010000000}"/>
    <cellStyle name="Normal 5" xfId="13" xr:uid="{00000000-0005-0000-0000-000011000000}"/>
    <cellStyle name="Normal 5 2" xfId="14" xr:uid="{00000000-0005-0000-0000-000012000000}"/>
    <cellStyle name="Normal 6" xfId="15" xr:uid="{00000000-0005-0000-0000-000013000000}"/>
    <cellStyle name="Normal 7" xfId="16" xr:uid="{00000000-0005-0000-0000-000014000000}"/>
    <cellStyle name="Normal_3_bazes_2003" xfId="17" xr:uid="{00000000-0005-0000-0000-000015000000}"/>
    <cellStyle name="Normal_SMI-2" xfId="18" xr:uid="{00000000-0005-0000-0000-000016000000}"/>
    <cellStyle name="Paprastas 2" xfId="24" xr:uid="{00000000-0005-0000-0000-000017000000}"/>
    <cellStyle name="Percent 2" xfId="19" xr:uid="{00000000-0005-0000-0000-000018000000}"/>
  </cellStyles>
  <dxfs count="490">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fill>
        <patternFill patternType="none"/>
      </fill>
    </dxf>
    <dxf>
      <font>
        <color rgb="FFFFFF99"/>
      </font>
      <fill>
        <patternFill patternType="none"/>
      </fill>
    </dxf>
    <dxf>
      <font>
        <color rgb="FFFFFF99"/>
      </font>
      <fill>
        <patternFill patternType="none"/>
      </fill>
    </dxf>
    <dxf>
      <font>
        <color rgb="FFFFFF99"/>
      </font>
      <fill>
        <patternFill patternType="none"/>
      </fill>
    </dxf>
    <dxf>
      <font>
        <color rgb="FFFFFF99"/>
      </font>
      <fill>
        <patternFill patternType="none"/>
      </fill>
    </dxf>
    <dxf>
      <font>
        <color rgb="FFFFFF99"/>
      </font>
      <fill>
        <patternFill patternType="none"/>
      </fill>
    </dxf>
    <dxf>
      <font>
        <color rgb="FFFFFF99"/>
      </font>
      <fill>
        <patternFill patternType="none"/>
      </fill>
    </dxf>
    <dxf>
      <font>
        <color rgb="FFFFFFFF"/>
      </font>
      <fill>
        <patternFill patternType="none"/>
      </fill>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5.bin"/></Relationships>
</file>

<file path=xl/worksheets/_rels/sheet44.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8.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50.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54.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56.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V56"/>
  <sheetViews>
    <sheetView tabSelected="1" zoomScaleNormal="100" workbookViewId="0">
      <pane ySplit="2" topLeftCell="A3" activePane="bottomLeft" state="frozen"/>
      <selection activeCell="A11" sqref="A1:AQ65536"/>
      <selection pane="bottomLeft" activeCell="E11" sqref="E11"/>
    </sheetView>
  </sheetViews>
  <sheetFormatPr defaultRowHeight="15.75"/>
  <cols>
    <col min="1" max="1" width="2.625" style="5" customWidth="1"/>
    <col min="2" max="2" width="18.875" style="5" customWidth="1"/>
    <col min="3" max="5" width="3.75" style="5" customWidth="1"/>
    <col min="6" max="6" width="3.25" style="5" customWidth="1"/>
    <col min="7" max="7" width="2.875" style="5" customWidth="1"/>
    <col min="8" max="8" width="3.375" style="5" customWidth="1"/>
    <col min="9" max="9" width="2.75" style="5" customWidth="1"/>
    <col min="10" max="10" width="3.125" style="5" customWidth="1"/>
    <col min="11" max="13" width="3" style="5" customWidth="1"/>
    <col min="14" max="15" width="3.125" style="5" customWidth="1"/>
    <col min="16" max="33" width="2.875" style="5" customWidth="1"/>
    <col min="34" max="35" width="3.25" style="5" customWidth="1"/>
    <col min="36" max="37" width="2.875" style="5" customWidth="1"/>
    <col min="38" max="40" width="3" style="5" customWidth="1"/>
    <col min="41" max="41" width="2.75" style="5" customWidth="1"/>
    <col min="42" max="42" width="3.375" style="5" customWidth="1"/>
    <col min="43" max="43" width="2.75" style="5" customWidth="1"/>
    <col min="44" max="44" width="2.375" style="5" customWidth="1"/>
    <col min="45" max="16384" width="9" style="5"/>
  </cols>
  <sheetData>
    <row r="1" spans="1:48" ht="14.25" customHeight="1">
      <c r="A1" s="257" t="s">
        <v>84</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row>
    <row r="2" spans="1:48" ht="13.5" customHeight="1">
      <c r="A2" s="259" t="s">
        <v>85</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4"/>
      <c r="AT2" s="4"/>
      <c r="AU2" s="4"/>
      <c r="AV2" s="4"/>
    </row>
    <row r="3" spans="1:48" ht="12" customHeight="1" thickBot="1">
      <c r="A3" s="271" t="s">
        <v>0</v>
      </c>
      <c r="B3" s="271" t="s">
        <v>4</v>
      </c>
      <c r="C3" s="272" t="s">
        <v>212</v>
      </c>
      <c r="D3" s="272" t="s">
        <v>213</v>
      </c>
      <c r="E3" s="274" t="s">
        <v>188</v>
      </c>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19"/>
      <c r="AI3" s="219"/>
      <c r="AJ3" s="219"/>
      <c r="AK3" s="219"/>
      <c r="AL3" s="219"/>
      <c r="AM3" s="219"/>
      <c r="AN3" s="219"/>
      <c r="AO3" s="272" t="s">
        <v>9</v>
      </c>
      <c r="AP3" s="272"/>
      <c r="AQ3" s="272" t="s">
        <v>10</v>
      </c>
    </row>
    <row r="4" spans="1:48" ht="12" customHeight="1" thickTop="1" thickBot="1">
      <c r="A4" s="271"/>
      <c r="B4" s="271"/>
      <c r="C4" s="272"/>
      <c r="D4" s="273"/>
      <c r="E4" s="230" t="s">
        <v>189</v>
      </c>
      <c r="F4" s="230"/>
      <c r="G4" s="230"/>
      <c r="H4" s="230"/>
      <c r="I4" s="230"/>
      <c r="J4" s="230"/>
      <c r="K4" s="230"/>
      <c r="L4" s="230"/>
      <c r="M4" s="230"/>
      <c r="N4" s="230"/>
      <c r="O4" s="230"/>
      <c r="P4" s="230"/>
      <c r="Q4" s="230"/>
      <c r="R4" s="230"/>
      <c r="S4" s="230"/>
      <c r="T4" s="230"/>
      <c r="U4" s="230"/>
      <c r="V4" s="230"/>
      <c r="W4" s="230" t="s">
        <v>190</v>
      </c>
      <c r="X4" s="230"/>
      <c r="Y4" s="230"/>
      <c r="Z4" s="230"/>
      <c r="AA4" s="230"/>
      <c r="AB4" s="230"/>
      <c r="AC4" s="230"/>
      <c r="AD4" s="230"/>
      <c r="AE4" s="230"/>
      <c r="AF4" s="230"/>
      <c r="AG4" s="230"/>
      <c r="AH4" s="231" t="s">
        <v>179</v>
      </c>
      <c r="AI4" s="232"/>
      <c r="AJ4" s="232"/>
      <c r="AK4" s="232"/>
      <c r="AL4" s="232"/>
      <c r="AM4" s="232"/>
      <c r="AN4" s="233"/>
      <c r="AO4" s="272"/>
      <c r="AP4" s="272"/>
      <c r="AQ4" s="272"/>
    </row>
    <row r="5" spans="1:48" ht="12" customHeight="1" thickTop="1">
      <c r="A5" s="271"/>
      <c r="B5" s="271"/>
      <c r="C5" s="272"/>
      <c r="D5" s="273"/>
      <c r="E5" s="240" t="s">
        <v>191</v>
      </c>
      <c r="F5" s="241"/>
      <c r="G5" s="241"/>
      <c r="H5" s="241"/>
      <c r="I5" s="241"/>
      <c r="J5" s="241"/>
      <c r="K5" s="241"/>
      <c r="L5" s="241"/>
      <c r="M5" s="241"/>
      <c r="N5" s="241"/>
      <c r="O5" s="241"/>
      <c r="P5" s="242"/>
      <c r="Q5" s="235" t="s">
        <v>192</v>
      </c>
      <c r="R5" s="235"/>
      <c r="S5" s="235"/>
      <c r="T5" s="235"/>
      <c r="U5" s="235"/>
      <c r="V5" s="243"/>
      <c r="W5" s="244" t="s">
        <v>193</v>
      </c>
      <c r="X5" s="245"/>
      <c r="Y5" s="245"/>
      <c r="Z5" s="245"/>
      <c r="AA5" s="245"/>
      <c r="AB5" s="246" t="s">
        <v>194</v>
      </c>
      <c r="AC5" s="247"/>
      <c r="AD5" s="247"/>
      <c r="AE5" s="247"/>
      <c r="AF5" s="247"/>
      <c r="AG5" s="248"/>
      <c r="AH5" s="234"/>
      <c r="AI5" s="235"/>
      <c r="AJ5" s="235"/>
      <c r="AK5" s="235"/>
      <c r="AL5" s="235"/>
      <c r="AM5" s="235"/>
      <c r="AN5" s="236"/>
      <c r="AO5" s="272"/>
      <c r="AP5" s="272"/>
      <c r="AQ5" s="272"/>
    </row>
    <row r="6" spans="1:48" ht="20.25" customHeight="1">
      <c r="A6" s="271"/>
      <c r="B6" s="271"/>
      <c r="C6" s="272"/>
      <c r="D6" s="273"/>
      <c r="E6" s="249" t="s">
        <v>180</v>
      </c>
      <c r="F6" s="221" t="s">
        <v>5</v>
      </c>
      <c r="G6" s="221" t="s">
        <v>11</v>
      </c>
      <c r="H6" s="219" t="s">
        <v>12</v>
      </c>
      <c r="I6" s="219"/>
      <c r="J6" s="219"/>
      <c r="K6" s="219"/>
      <c r="L6" s="219"/>
      <c r="M6" s="219"/>
      <c r="N6" s="221" t="s">
        <v>181</v>
      </c>
      <c r="O6" s="221" t="s">
        <v>195</v>
      </c>
      <c r="P6" s="250" t="s">
        <v>15</v>
      </c>
      <c r="Q6" s="251" t="s">
        <v>180</v>
      </c>
      <c r="R6" s="227" t="s">
        <v>5</v>
      </c>
      <c r="S6" s="221" t="s">
        <v>181</v>
      </c>
      <c r="T6" s="221" t="s">
        <v>195</v>
      </c>
      <c r="U6" s="221" t="s">
        <v>196</v>
      </c>
      <c r="V6" s="222" t="s">
        <v>15</v>
      </c>
      <c r="W6" s="224" t="s">
        <v>180</v>
      </c>
      <c r="X6" s="227" t="s">
        <v>5</v>
      </c>
      <c r="Y6" s="221" t="s">
        <v>181</v>
      </c>
      <c r="Z6" s="221" t="s">
        <v>195</v>
      </c>
      <c r="AA6" s="223" t="s">
        <v>15</v>
      </c>
      <c r="AB6" s="254" t="s">
        <v>180</v>
      </c>
      <c r="AC6" s="221" t="s">
        <v>5</v>
      </c>
      <c r="AD6" s="221" t="s">
        <v>181</v>
      </c>
      <c r="AE6" s="221" t="s">
        <v>195</v>
      </c>
      <c r="AF6" s="221" t="s">
        <v>196</v>
      </c>
      <c r="AG6" s="222" t="s">
        <v>15</v>
      </c>
      <c r="AH6" s="237"/>
      <c r="AI6" s="238"/>
      <c r="AJ6" s="238"/>
      <c r="AK6" s="238"/>
      <c r="AL6" s="238"/>
      <c r="AM6" s="238"/>
      <c r="AN6" s="239"/>
      <c r="AO6" s="272"/>
      <c r="AP6" s="272"/>
      <c r="AQ6" s="272"/>
    </row>
    <row r="7" spans="1:48" ht="29.25" customHeight="1">
      <c r="A7" s="271"/>
      <c r="B7" s="271"/>
      <c r="C7" s="272"/>
      <c r="D7" s="273"/>
      <c r="E7" s="249"/>
      <c r="F7" s="221"/>
      <c r="G7" s="221"/>
      <c r="H7" s="221" t="s">
        <v>165</v>
      </c>
      <c r="I7" s="221" t="s">
        <v>166</v>
      </c>
      <c r="J7" s="221" t="s">
        <v>167</v>
      </c>
      <c r="K7" s="221" t="s">
        <v>168</v>
      </c>
      <c r="L7" s="221" t="s">
        <v>169</v>
      </c>
      <c r="M7" s="221" t="s">
        <v>170</v>
      </c>
      <c r="N7" s="221"/>
      <c r="O7" s="221"/>
      <c r="P7" s="250"/>
      <c r="Q7" s="252"/>
      <c r="R7" s="228"/>
      <c r="S7" s="221"/>
      <c r="T7" s="221"/>
      <c r="U7" s="221"/>
      <c r="V7" s="222"/>
      <c r="W7" s="225"/>
      <c r="X7" s="228"/>
      <c r="Y7" s="221"/>
      <c r="Z7" s="221"/>
      <c r="AA7" s="223"/>
      <c r="AB7" s="255"/>
      <c r="AC7" s="221"/>
      <c r="AD7" s="221"/>
      <c r="AE7" s="221"/>
      <c r="AF7" s="221"/>
      <c r="AG7" s="222"/>
      <c r="AH7" s="218" t="s">
        <v>182</v>
      </c>
      <c r="AI7" s="219"/>
      <c r="AJ7" s="219"/>
      <c r="AK7" s="219"/>
      <c r="AL7" s="220" t="s">
        <v>13</v>
      </c>
      <c r="AM7" s="220"/>
      <c r="AN7" s="220"/>
      <c r="AO7" s="272"/>
      <c r="AP7" s="272"/>
      <c r="AQ7" s="272"/>
    </row>
    <row r="8" spans="1:48" ht="72" customHeight="1">
      <c r="A8" s="271"/>
      <c r="B8" s="271"/>
      <c r="C8" s="272"/>
      <c r="D8" s="273"/>
      <c r="E8" s="249"/>
      <c r="F8" s="221"/>
      <c r="G8" s="221"/>
      <c r="H8" s="221"/>
      <c r="I8" s="221"/>
      <c r="J8" s="221"/>
      <c r="K8" s="221"/>
      <c r="L8" s="221"/>
      <c r="M8" s="221"/>
      <c r="N8" s="221"/>
      <c r="O8" s="221"/>
      <c r="P8" s="250"/>
      <c r="Q8" s="253"/>
      <c r="R8" s="229"/>
      <c r="S8" s="221"/>
      <c r="T8" s="221"/>
      <c r="U8" s="221"/>
      <c r="V8" s="222"/>
      <c r="W8" s="226"/>
      <c r="X8" s="229"/>
      <c r="Y8" s="221"/>
      <c r="Z8" s="221"/>
      <c r="AA8" s="223"/>
      <c r="AB8" s="256"/>
      <c r="AC8" s="221"/>
      <c r="AD8" s="221"/>
      <c r="AE8" s="221"/>
      <c r="AF8" s="221"/>
      <c r="AG8" s="222"/>
      <c r="AH8" s="90" t="s">
        <v>14</v>
      </c>
      <c r="AI8" s="156" t="s">
        <v>5</v>
      </c>
      <c r="AJ8" s="156" t="s">
        <v>181</v>
      </c>
      <c r="AK8" s="156" t="s">
        <v>15</v>
      </c>
      <c r="AL8" s="156" t="s">
        <v>14</v>
      </c>
      <c r="AM8" s="156" t="s">
        <v>5</v>
      </c>
      <c r="AN8" s="156" t="s">
        <v>181</v>
      </c>
      <c r="AO8" s="6" t="s">
        <v>14</v>
      </c>
      <c r="AP8" s="6" t="s">
        <v>5</v>
      </c>
      <c r="AQ8" s="272"/>
    </row>
    <row r="9" spans="1:48" s="27" customFormat="1" ht="9" customHeight="1">
      <c r="A9" s="26"/>
      <c r="B9" s="26">
        <v>1</v>
      </c>
      <c r="C9" s="26">
        <v>2</v>
      </c>
      <c r="D9" s="26">
        <v>3</v>
      </c>
      <c r="E9" s="26">
        <v>4</v>
      </c>
      <c r="F9" s="26">
        <v>5</v>
      </c>
      <c r="G9" s="26">
        <v>6</v>
      </c>
      <c r="H9" s="26">
        <v>7</v>
      </c>
      <c r="I9" s="26">
        <v>8</v>
      </c>
      <c r="J9" s="26">
        <v>9</v>
      </c>
      <c r="K9" s="26">
        <v>10</v>
      </c>
      <c r="L9" s="26">
        <v>11</v>
      </c>
      <c r="M9" s="26">
        <v>12</v>
      </c>
      <c r="N9" s="26">
        <v>13</v>
      </c>
      <c r="O9" s="26">
        <v>14</v>
      </c>
      <c r="P9" s="26">
        <v>15</v>
      </c>
      <c r="Q9" s="26">
        <v>20</v>
      </c>
      <c r="R9" s="26">
        <v>21</v>
      </c>
      <c r="S9" s="26">
        <v>22</v>
      </c>
      <c r="T9" s="26">
        <v>23</v>
      </c>
      <c r="U9" s="26">
        <v>24</v>
      </c>
      <c r="V9" s="26">
        <v>25</v>
      </c>
      <c r="W9" s="26">
        <v>26</v>
      </c>
      <c r="X9" s="26">
        <v>27</v>
      </c>
      <c r="Y9" s="26">
        <v>28</v>
      </c>
      <c r="Z9" s="26">
        <v>29</v>
      </c>
      <c r="AA9" s="26">
        <v>30</v>
      </c>
      <c r="AB9" s="26">
        <v>31</v>
      </c>
      <c r="AC9" s="26">
        <v>32</v>
      </c>
      <c r="AD9" s="26">
        <v>33</v>
      </c>
      <c r="AE9" s="26">
        <v>34</v>
      </c>
      <c r="AF9" s="26">
        <v>35</v>
      </c>
      <c r="AG9" s="26">
        <v>36</v>
      </c>
      <c r="AH9" s="26">
        <v>37</v>
      </c>
      <c r="AI9" s="26">
        <v>38</v>
      </c>
      <c r="AJ9" s="26">
        <v>39</v>
      </c>
      <c r="AK9" s="26">
        <v>40</v>
      </c>
      <c r="AL9" s="26">
        <v>41</v>
      </c>
      <c r="AM9" s="26">
        <v>42</v>
      </c>
      <c r="AN9" s="26">
        <v>43</v>
      </c>
      <c r="AO9" s="26">
        <v>44</v>
      </c>
      <c r="AP9" s="26">
        <v>45</v>
      </c>
      <c r="AQ9" s="26">
        <v>46</v>
      </c>
    </row>
    <row r="10" spans="1:48" ht="12.75" customHeight="1">
      <c r="A10" s="267" t="s">
        <v>104</v>
      </c>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4"/>
      <c r="AS10" s="4"/>
      <c r="AT10" s="4"/>
      <c r="AU10" s="4"/>
      <c r="AV10" s="4"/>
    </row>
    <row r="11" spans="1:48" s="62" customFormat="1" ht="21.75" customHeight="1">
      <c r="A11" s="56" t="s">
        <v>86</v>
      </c>
      <c r="B11" s="57" t="s">
        <v>209</v>
      </c>
      <c r="C11" s="86">
        <f t="shared" ref="C11:C23" si="0">E11+AH11+AL11+AO11</f>
        <v>7</v>
      </c>
      <c r="D11" s="87" t="s">
        <v>159</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59">
        <v>7</v>
      </c>
      <c r="AM11" s="59">
        <v>4</v>
      </c>
      <c r="AN11" s="59">
        <v>3</v>
      </c>
      <c r="AO11" s="59"/>
      <c r="AP11" s="59" t="s">
        <v>159</v>
      </c>
      <c r="AQ11" s="59"/>
      <c r="AR11" s="61"/>
      <c r="AS11" s="61"/>
      <c r="AT11" s="61"/>
      <c r="AU11" s="61"/>
      <c r="AV11" s="61"/>
    </row>
    <row r="12" spans="1:48" s="62" customFormat="1" ht="27" customHeight="1">
      <c r="A12" s="56" t="s">
        <v>87</v>
      </c>
      <c r="B12" s="57" t="s">
        <v>210</v>
      </c>
      <c r="C12" s="86">
        <f>E12+AH12+AL12+AO12</f>
        <v>294</v>
      </c>
      <c r="D12" s="87" t="s">
        <v>159</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59">
        <v>2</v>
      </c>
      <c r="AM12" s="59">
        <v>1</v>
      </c>
      <c r="AN12" s="59">
        <v>2</v>
      </c>
      <c r="AO12" s="59">
        <v>292</v>
      </c>
      <c r="AP12" s="59" t="s">
        <v>159</v>
      </c>
      <c r="AQ12" s="59"/>
      <c r="AR12" s="61"/>
      <c r="AS12" s="61"/>
      <c r="AT12" s="61"/>
      <c r="AU12" s="61"/>
      <c r="AV12" s="61"/>
    </row>
    <row r="13" spans="1:48" s="62" customFormat="1" ht="12.75" customHeight="1">
      <c r="A13" s="56" t="s">
        <v>88</v>
      </c>
      <c r="B13" s="57" t="s">
        <v>89</v>
      </c>
      <c r="C13" s="58">
        <f t="shared" si="0"/>
        <v>15</v>
      </c>
      <c r="D13" s="87" t="s">
        <v>159</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59"/>
      <c r="AM13" s="59"/>
      <c r="AN13" s="59"/>
      <c r="AO13" s="59">
        <v>15</v>
      </c>
      <c r="AP13" s="59" t="s">
        <v>159</v>
      </c>
      <c r="AQ13" s="59"/>
      <c r="AR13" s="61"/>
      <c r="AS13" s="61"/>
      <c r="AT13" s="61"/>
      <c r="AU13" s="61"/>
      <c r="AV13" s="61"/>
    </row>
    <row r="14" spans="1:48" s="62" customFormat="1" ht="20.25" customHeight="1">
      <c r="A14" s="56" t="s">
        <v>160</v>
      </c>
      <c r="B14" s="57" t="s">
        <v>187</v>
      </c>
      <c r="C14" s="58">
        <f t="shared" si="0"/>
        <v>16</v>
      </c>
      <c r="D14" s="87" t="s">
        <v>159</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59">
        <v>10</v>
      </c>
      <c r="AM14" s="59">
        <v>3</v>
      </c>
      <c r="AN14" s="59">
        <v>2</v>
      </c>
      <c r="AO14" s="59">
        <v>6</v>
      </c>
      <c r="AP14" s="59" t="s">
        <v>159</v>
      </c>
      <c r="AQ14" s="59">
        <v>23</v>
      </c>
      <c r="AR14" s="61"/>
      <c r="AS14" s="61"/>
      <c r="AT14" s="61"/>
      <c r="AU14" s="61"/>
      <c r="AV14" s="61"/>
    </row>
    <row r="15" spans="1:48" s="62" customFormat="1" ht="12.75" customHeight="1">
      <c r="A15" s="56" t="s">
        <v>90</v>
      </c>
      <c r="B15" s="57" t="s">
        <v>91</v>
      </c>
      <c r="C15" s="58">
        <f t="shared" si="0"/>
        <v>0</v>
      </c>
      <c r="D15" s="87" t="s">
        <v>159</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59"/>
      <c r="AM15" s="59"/>
      <c r="AN15" s="59"/>
      <c r="AO15" s="59"/>
      <c r="AP15" s="59" t="s">
        <v>159</v>
      </c>
      <c r="AQ15" s="59">
        <v>1</v>
      </c>
      <c r="AR15" s="61"/>
      <c r="AS15" s="61"/>
      <c r="AT15" s="61"/>
      <c r="AU15" s="61"/>
      <c r="AV15" s="61"/>
    </row>
    <row r="16" spans="1:48" s="62" customFormat="1" ht="12.75" customHeight="1">
      <c r="A16" s="56" t="s">
        <v>92</v>
      </c>
      <c r="B16" s="57" t="s">
        <v>93</v>
      </c>
      <c r="C16" s="58">
        <f t="shared" si="0"/>
        <v>2</v>
      </c>
      <c r="D16" s="87" t="s">
        <v>159</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59">
        <v>2</v>
      </c>
      <c r="AM16" s="59">
        <v>1</v>
      </c>
      <c r="AN16" s="59"/>
      <c r="AO16" s="59"/>
      <c r="AP16" s="59" t="s">
        <v>159</v>
      </c>
      <c r="AQ16" s="59">
        <v>2</v>
      </c>
      <c r="AR16" s="61"/>
      <c r="AS16" s="61"/>
      <c r="AT16" s="61"/>
      <c r="AU16" s="61"/>
      <c r="AV16" s="61"/>
    </row>
    <row r="17" spans="1:48" s="62" customFormat="1" ht="32.25" customHeight="1">
      <c r="A17" s="56" t="s">
        <v>94</v>
      </c>
      <c r="B17" s="57" t="s">
        <v>164</v>
      </c>
      <c r="C17" s="58">
        <f t="shared" si="0"/>
        <v>276</v>
      </c>
      <c r="D17" s="88" t="s">
        <v>159</v>
      </c>
      <c r="E17" s="157">
        <v>44</v>
      </c>
      <c r="F17" s="157">
        <v>4</v>
      </c>
      <c r="G17" s="157">
        <v>35</v>
      </c>
      <c r="H17" s="157">
        <v>0</v>
      </c>
      <c r="I17" s="157">
        <v>1</v>
      </c>
      <c r="J17" s="157">
        <v>4</v>
      </c>
      <c r="K17" s="157"/>
      <c r="L17" s="157">
        <v>1</v>
      </c>
      <c r="M17" s="157">
        <v>3</v>
      </c>
      <c r="N17" s="157">
        <v>41</v>
      </c>
      <c r="O17" s="157"/>
      <c r="P17" s="157">
        <v>2</v>
      </c>
      <c r="Q17" s="157">
        <v>1</v>
      </c>
      <c r="R17" s="157">
        <v>0</v>
      </c>
      <c r="S17" s="157">
        <v>1</v>
      </c>
      <c r="T17" s="157">
        <v>0</v>
      </c>
      <c r="U17" s="157">
        <v>0</v>
      </c>
      <c r="V17" s="157">
        <v>0</v>
      </c>
      <c r="W17" s="157"/>
      <c r="X17" s="157"/>
      <c r="Y17" s="157">
        <v>0</v>
      </c>
      <c r="Z17" s="157">
        <v>0</v>
      </c>
      <c r="AA17" s="157">
        <v>0</v>
      </c>
      <c r="AB17" s="157"/>
      <c r="AC17" s="157"/>
      <c r="AD17" s="157">
        <v>0</v>
      </c>
      <c r="AE17" s="157">
        <v>0</v>
      </c>
      <c r="AF17" s="157">
        <v>0</v>
      </c>
      <c r="AG17" s="157">
        <v>0</v>
      </c>
      <c r="AH17" s="60"/>
      <c r="AI17" s="60"/>
      <c r="AJ17" s="60"/>
      <c r="AK17" s="60"/>
      <c r="AL17" s="59">
        <v>158</v>
      </c>
      <c r="AM17" s="59">
        <v>62</v>
      </c>
      <c r="AN17" s="59">
        <v>68</v>
      </c>
      <c r="AO17" s="59">
        <v>74</v>
      </c>
      <c r="AP17" s="59" t="s">
        <v>159</v>
      </c>
      <c r="AQ17" s="59">
        <v>1841</v>
      </c>
      <c r="AR17" s="61"/>
      <c r="AS17" s="61"/>
      <c r="AT17" s="61"/>
      <c r="AU17" s="61"/>
      <c r="AV17" s="61"/>
    </row>
    <row r="18" spans="1:48" s="62" customFormat="1" ht="21" customHeight="1">
      <c r="A18" s="56" t="s">
        <v>95</v>
      </c>
      <c r="B18" s="57" t="s">
        <v>96</v>
      </c>
      <c r="C18" s="58">
        <f t="shared" si="0"/>
        <v>306</v>
      </c>
      <c r="D18" s="88" t="s">
        <v>159</v>
      </c>
      <c r="E18" s="157">
        <v>1</v>
      </c>
      <c r="F18" s="157"/>
      <c r="G18" s="157">
        <v>1</v>
      </c>
      <c r="H18" s="157">
        <v>0</v>
      </c>
      <c r="I18" s="157">
        <v>0</v>
      </c>
      <c r="J18" s="157">
        <v>0</v>
      </c>
      <c r="K18" s="157">
        <v>0</v>
      </c>
      <c r="L18" s="157">
        <v>0</v>
      </c>
      <c r="M18" s="157">
        <v>0</v>
      </c>
      <c r="N18" s="157">
        <v>1</v>
      </c>
      <c r="O18" s="157">
        <v>0</v>
      </c>
      <c r="P18" s="157">
        <v>0</v>
      </c>
      <c r="Q18" s="157">
        <v>0</v>
      </c>
      <c r="R18" s="157">
        <v>0</v>
      </c>
      <c r="S18" s="157">
        <v>0</v>
      </c>
      <c r="T18" s="157">
        <v>0</v>
      </c>
      <c r="U18" s="157">
        <v>0</v>
      </c>
      <c r="V18" s="157">
        <v>0</v>
      </c>
      <c r="W18" s="157"/>
      <c r="X18" s="157"/>
      <c r="Y18" s="157"/>
      <c r="Z18" s="157">
        <v>0</v>
      </c>
      <c r="AA18" s="157">
        <v>0</v>
      </c>
      <c r="AB18" s="157">
        <v>0</v>
      </c>
      <c r="AC18" s="157">
        <v>0</v>
      </c>
      <c r="AD18" s="157">
        <v>0</v>
      </c>
      <c r="AE18" s="157">
        <v>0</v>
      </c>
      <c r="AF18" s="157">
        <v>0</v>
      </c>
      <c r="AG18" s="157">
        <v>0</v>
      </c>
      <c r="AH18" s="60"/>
      <c r="AI18" s="60"/>
      <c r="AJ18" s="60"/>
      <c r="AK18" s="60"/>
      <c r="AL18" s="59">
        <v>17</v>
      </c>
      <c r="AM18" s="59">
        <v>9</v>
      </c>
      <c r="AN18" s="59">
        <v>9</v>
      </c>
      <c r="AO18" s="59">
        <v>288</v>
      </c>
      <c r="AP18" s="59" t="s">
        <v>159</v>
      </c>
      <c r="AQ18" s="59">
        <v>1237</v>
      </c>
      <c r="AR18" s="61"/>
      <c r="AS18" s="61"/>
      <c r="AT18" s="61"/>
      <c r="AU18" s="61"/>
      <c r="AV18" s="61"/>
    </row>
    <row r="19" spans="1:48" s="62" customFormat="1" ht="12.75" customHeight="1">
      <c r="A19" s="56" t="s">
        <v>97</v>
      </c>
      <c r="B19" s="57" t="s">
        <v>98</v>
      </c>
      <c r="C19" s="58">
        <f t="shared" si="0"/>
        <v>39</v>
      </c>
      <c r="D19" s="88" t="s">
        <v>159</v>
      </c>
      <c r="E19" s="157">
        <v>16</v>
      </c>
      <c r="F19" s="157">
        <v>2</v>
      </c>
      <c r="G19" s="157">
        <v>1</v>
      </c>
      <c r="H19" s="157">
        <v>1</v>
      </c>
      <c r="I19" s="157">
        <v>0</v>
      </c>
      <c r="J19" s="157">
        <v>3</v>
      </c>
      <c r="K19" s="157">
        <v>2</v>
      </c>
      <c r="L19" s="157">
        <v>3</v>
      </c>
      <c r="M19" s="157">
        <v>6</v>
      </c>
      <c r="N19" s="157">
        <v>8</v>
      </c>
      <c r="O19" s="157">
        <v>1</v>
      </c>
      <c r="P19" s="157">
        <v>1</v>
      </c>
      <c r="Q19" s="157">
        <v>0</v>
      </c>
      <c r="R19" s="157">
        <v>0</v>
      </c>
      <c r="S19" s="157">
        <v>0</v>
      </c>
      <c r="T19" s="157">
        <v>0</v>
      </c>
      <c r="U19" s="157">
        <v>0</v>
      </c>
      <c r="V19" s="157">
        <v>0</v>
      </c>
      <c r="W19" s="157">
        <v>3</v>
      </c>
      <c r="X19" s="157">
        <v>1</v>
      </c>
      <c r="Y19" s="157">
        <v>3</v>
      </c>
      <c r="Z19" s="157">
        <v>0</v>
      </c>
      <c r="AA19" s="157"/>
      <c r="AB19" s="157"/>
      <c r="AC19" s="157"/>
      <c r="AD19" s="157"/>
      <c r="AE19" s="157"/>
      <c r="AF19" s="157"/>
      <c r="AG19" s="157"/>
      <c r="AH19" s="60"/>
      <c r="AI19" s="60"/>
      <c r="AJ19" s="60"/>
      <c r="AK19" s="60"/>
      <c r="AL19" s="59">
        <v>14</v>
      </c>
      <c r="AM19" s="59">
        <v>5</v>
      </c>
      <c r="AN19" s="59">
        <v>11</v>
      </c>
      <c r="AO19" s="59">
        <v>9</v>
      </c>
      <c r="AP19" s="59" t="s">
        <v>159</v>
      </c>
      <c r="AQ19" s="59">
        <v>101</v>
      </c>
      <c r="AR19" s="61"/>
      <c r="AS19" s="61"/>
      <c r="AT19" s="61"/>
      <c r="AU19" s="61"/>
      <c r="AV19" s="61"/>
    </row>
    <row r="20" spans="1:48" s="62" customFormat="1" ht="21.75" customHeight="1">
      <c r="A20" s="56" t="s">
        <v>99</v>
      </c>
      <c r="B20" s="57" t="s">
        <v>100</v>
      </c>
      <c r="C20" s="58">
        <f t="shared" si="0"/>
        <v>0</v>
      </c>
      <c r="D20" s="86">
        <f>F20+AI20+AM20+AP20</f>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59"/>
      <c r="AM20" s="59"/>
      <c r="AN20" s="59"/>
      <c r="AO20" s="59"/>
      <c r="AP20" s="59"/>
      <c r="AQ20" s="59">
        <v>1</v>
      </c>
      <c r="AR20" s="61"/>
      <c r="AS20" s="61"/>
      <c r="AT20" s="61"/>
      <c r="AU20" s="61"/>
      <c r="AV20" s="61"/>
    </row>
    <row r="21" spans="1:48" s="62" customFormat="1" ht="21.75" customHeight="1">
      <c r="A21" s="56" t="s">
        <v>101</v>
      </c>
      <c r="B21" s="57" t="s">
        <v>161</v>
      </c>
      <c r="C21" s="58">
        <f t="shared" si="0"/>
        <v>0</v>
      </c>
      <c r="D21" s="86">
        <f>F21+AI21+AM21+AP21</f>
        <v>1</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59"/>
      <c r="AM21" s="59"/>
      <c r="AN21" s="59"/>
      <c r="AO21" s="59"/>
      <c r="AP21" s="59">
        <v>1</v>
      </c>
      <c r="AQ21" s="59">
        <v>10</v>
      </c>
      <c r="AR21" s="61"/>
      <c r="AS21" s="61"/>
      <c r="AT21" s="61"/>
      <c r="AU21" s="61"/>
      <c r="AV21" s="61"/>
    </row>
    <row r="22" spans="1:48" s="62" customFormat="1" ht="20.25" customHeight="1">
      <c r="A22" s="56" t="s">
        <v>105</v>
      </c>
      <c r="B22" s="57" t="s">
        <v>102</v>
      </c>
      <c r="C22" s="58">
        <f t="shared" si="0"/>
        <v>0</v>
      </c>
      <c r="D22" s="86">
        <f>F22+AI22+AM22+AP22</f>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59"/>
      <c r="AM22" s="59"/>
      <c r="AN22" s="59"/>
      <c r="AO22" s="59"/>
      <c r="AP22" s="59"/>
      <c r="AQ22" s="59">
        <v>4</v>
      </c>
      <c r="AR22" s="61"/>
      <c r="AS22" s="61"/>
      <c r="AT22" s="61"/>
      <c r="AU22" s="61"/>
      <c r="AV22" s="61"/>
    </row>
    <row r="23" spans="1:48" ht="12.75" customHeight="1">
      <c r="A23" s="269" t="s">
        <v>285</v>
      </c>
      <c r="B23" s="270"/>
      <c r="C23" s="53">
        <f t="shared" si="0"/>
        <v>947</v>
      </c>
      <c r="D23" s="54" t="s">
        <v>159</v>
      </c>
      <c r="E23" s="53">
        <f>SUM(E11:E22)-1</f>
        <v>60</v>
      </c>
      <c r="F23" s="53">
        <f>SUM(F11:F22)</f>
        <v>6</v>
      </c>
      <c r="G23" s="55">
        <f>SUM(G11:G22)-1</f>
        <v>36</v>
      </c>
      <c r="H23" s="55">
        <f t="shared" ref="H23:AK23" si="1">SUM(H11:H22)</f>
        <v>1</v>
      </c>
      <c r="I23" s="55">
        <f t="shared" si="1"/>
        <v>1</v>
      </c>
      <c r="J23" s="55">
        <f t="shared" si="1"/>
        <v>7</v>
      </c>
      <c r="K23" s="55">
        <f t="shared" si="1"/>
        <v>2</v>
      </c>
      <c r="L23" s="55">
        <f t="shared" si="1"/>
        <v>4</v>
      </c>
      <c r="M23" s="55">
        <f t="shared" si="1"/>
        <v>9</v>
      </c>
      <c r="N23" s="55">
        <f>SUM(N11:N22)-1</f>
        <v>49</v>
      </c>
      <c r="O23" s="55">
        <f t="shared" si="1"/>
        <v>1</v>
      </c>
      <c r="P23" s="55">
        <f t="shared" si="1"/>
        <v>3</v>
      </c>
      <c r="Q23" s="55">
        <f t="shared" si="1"/>
        <v>1</v>
      </c>
      <c r="R23" s="55">
        <f>SUM(R11:R22)</f>
        <v>0</v>
      </c>
      <c r="S23" s="55">
        <f>SUM(S11:S22)</f>
        <v>1</v>
      </c>
      <c r="T23" s="55">
        <f t="shared" si="1"/>
        <v>0</v>
      </c>
      <c r="U23" s="55">
        <f t="shared" si="1"/>
        <v>0</v>
      </c>
      <c r="V23" s="55">
        <f t="shared" si="1"/>
        <v>0</v>
      </c>
      <c r="W23" s="55">
        <f t="shared" si="1"/>
        <v>3</v>
      </c>
      <c r="X23" s="55">
        <f t="shared" si="1"/>
        <v>1</v>
      </c>
      <c r="Y23" s="55">
        <f t="shared" si="1"/>
        <v>3</v>
      </c>
      <c r="Z23" s="55">
        <f t="shared" si="1"/>
        <v>0</v>
      </c>
      <c r="AA23" s="55">
        <f t="shared" si="1"/>
        <v>0</v>
      </c>
      <c r="AB23" s="55">
        <f t="shared" si="1"/>
        <v>0</v>
      </c>
      <c r="AC23" s="55">
        <f t="shared" si="1"/>
        <v>0</v>
      </c>
      <c r="AD23" s="55">
        <f t="shared" si="1"/>
        <v>0</v>
      </c>
      <c r="AE23" s="55">
        <f t="shared" si="1"/>
        <v>0</v>
      </c>
      <c r="AF23" s="55">
        <f t="shared" si="1"/>
        <v>0</v>
      </c>
      <c r="AG23" s="55">
        <f t="shared" si="1"/>
        <v>0</v>
      </c>
      <c r="AH23" s="55">
        <f t="shared" si="1"/>
        <v>0</v>
      </c>
      <c r="AI23" s="55">
        <f t="shared" si="1"/>
        <v>0</v>
      </c>
      <c r="AJ23" s="55">
        <f t="shared" si="1"/>
        <v>0</v>
      </c>
      <c r="AK23" s="55">
        <f t="shared" si="1"/>
        <v>0</v>
      </c>
      <c r="AL23" s="55">
        <f>SUM(AL11:AL22)-4</f>
        <v>206</v>
      </c>
      <c r="AM23" s="55">
        <f>SUM(AM11:AM22)-3</f>
        <v>82</v>
      </c>
      <c r="AN23" s="55">
        <f>SUM(AN11:AN22)-2</f>
        <v>93</v>
      </c>
      <c r="AO23" s="55">
        <f>SUM(AO11:AO22)-3</f>
        <v>681</v>
      </c>
      <c r="AP23" s="55">
        <f>SUM(AP11:AP22)</f>
        <v>1</v>
      </c>
      <c r="AQ23" s="55">
        <f>SUM(AQ11:AQ22)-121</f>
        <v>3099</v>
      </c>
      <c r="AR23" s="4"/>
      <c r="AS23" s="4"/>
      <c r="AT23" s="4"/>
      <c r="AU23" s="4"/>
      <c r="AV23" s="4"/>
    </row>
    <row r="24" spans="1:48" s="62" customFormat="1" ht="12.75" customHeight="1">
      <c r="A24" s="279" t="s">
        <v>286</v>
      </c>
      <c r="B24" s="280"/>
      <c r="C24" s="152">
        <v>882</v>
      </c>
      <c r="D24" s="153" t="s">
        <v>159</v>
      </c>
      <c r="E24" s="152">
        <v>52</v>
      </c>
      <c r="F24" s="154">
        <v>7</v>
      </c>
      <c r="G24" s="155">
        <v>29</v>
      </c>
      <c r="H24" s="155">
        <v>1</v>
      </c>
      <c r="I24" s="155">
        <v>1</v>
      </c>
      <c r="J24" s="155">
        <v>4</v>
      </c>
      <c r="K24" s="155">
        <v>5</v>
      </c>
      <c r="L24" s="155">
        <v>4</v>
      </c>
      <c r="M24" s="155">
        <v>8</v>
      </c>
      <c r="N24" s="155">
        <v>42</v>
      </c>
      <c r="O24" s="155">
        <v>2</v>
      </c>
      <c r="P24" s="155">
        <v>7</v>
      </c>
      <c r="Q24" s="155">
        <v>0</v>
      </c>
      <c r="R24" s="155">
        <v>0</v>
      </c>
      <c r="S24" s="155">
        <v>0</v>
      </c>
      <c r="T24" s="155">
        <v>0</v>
      </c>
      <c r="U24" s="155">
        <v>0</v>
      </c>
      <c r="V24" s="155">
        <v>0</v>
      </c>
      <c r="W24" s="155">
        <v>15</v>
      </c>
      <c r="X24" s="155">
        <v>5</v>
      </c>
      <c r="Y24" s="155">
        <v>11</v>
      </c>
      <c r="Z24" s="155">
        <v>0</v>
      </c>
      <c r="AA24" s="155">
        <v>3</v>
      </c>
      <c r="AB24" s="155">
        <v>1</v>
      </c>
      <c r="AC24" s="155">
        <v>1</v>
      </c>
      <c r="AD24" s="155">
        <v>0</v>
      </c>
      <c r="AE24" s="155">
        <v>0</v>
      </c>
      <c r="AF24" s="155">
        <v>0</v>
      </c>
      <c r="AG24" s="155">
        <v>0</v>
      </c>
      <c r="AH24" s="155">
        <v>0</v>
      </c>
      <c r="AI24" s="155">
        <v>0</v>
      </c>
      <c r="AJ24" s="155">
        <v>0</v>
      </c>
      <c r="AK24" s="155">
        <v>0</v>
      </c>
      <c r="AL24" s="155">
        <v>196</v>
      </c>
      <c r="AM24" s="155">
        <v>79</v>
      </c>
      <c r="AN24" s="155">
        <v>92</v>
      </c>
      <c r="AO24" s="155">
        <v>634</v>
      </c>
      <c r="AP24" s="155">
        <v>0</v>
      </c>
      <c r="AQ24" s="155">
        <v>3571</v>
      </c>
      <c r="AR24" s="61"/>
      <c r="AS24" s="61"/>
      <c r="AT24" s="61"/>
      <c r="AU24" s="61"/>
      <c r="AV24" s="61"/>
    </row>
    <row r="25" spans="1:48" ht="12.75" customHeight="1">
      <c r="A25" s="285" t="s">
        <v>284</v>
      </c>
      <c r="B25" s="286"/>
      <c r="C25" s="44">
        <f>C23-C24</f>
        <v>65</v>
      </c>
      <c r="D25" s="47" t="s">
        <v>158</v>
      </c>
      <c r="E25" s="44">
        <f t="shared" ref="E25:N25" si="2">E23-E24</f>
        <v>8</v>
      </c>
      <c r="F25" s="44">
        <f t="shared" si="2"/>
        <v>-1</v>
      </c>
      <c r="G25" s="44">
        <f t="shared" si="2"/>
        <v>7</v>
      </c>
      <c r="H25" s="44">
        <f t="shared" si="2"/>
        <v>0</v>
      </c>
      <c r="I25" s="44">
        <f t="shared" si="2"/>
        <v>0</v>
      </c>
      <c r="J25" s="44">
        <f t="shared" si="2"/>
        <v>3</v>
      </c>
      <c r="K25" s="44">
        <f t="shared" si="2"/>
        <v>-3</v>
      </c>
      <c r="L25" s="44">
        <f t="shared" si="2"/>
        <v>0</v>
      </c>
      <c r="M25" s="44">
        <f t="shared" si="2"/>
        <v>1</v>
      </c>
      <c r="N25" s="44">
        <f t="shared" si="2"/>
        <v>7</v>
      </c>
      <c r="O25" s="44">
        <f t="shared" ref="O25:AG25" si="3">O23-O24</f>
        <v>-1</v>
      </c>
      <c r="P25" s="44">
        <f t="shared" si="3"/>
        <v>-4</v>
      </c>
      <c r="Q25" s="44">
        <f t="shared" si="3"/>
        <v>1</v>
      </c>
      <c r="R25" s="44">
        <f t="shared" si="3"/>
        <v>0</v>
      </c>
      <c r="S25" s="44">
        <f t="shared" si="3"/>
        <v>1</v>
      </c>
      <c r="T25" s="44">
        <f t="shared" si="3"/>
        <v>0</v>
      </c>
      <c r="U25" s="44">
        <f t="shared" si="3"/>
        <v>0</v>
      </c>
      <c r="V25" s="44">
        <f t="shared" si="3"/>
        <v>0</v>
      </c>
      <c r="W25" s="44">
        <f t="shared" si="3"/>
        <v>-12</v>
      </c>
      <c r="X25" s="44">
        <f t="shared" si="3"/>
        <v>-4</v>
      </c>
      <c r="Y25" s="44">
        <f t="shared" si="3"/>
        <v>-8</v>
      </c>
      <c r="Z25" s="44">
        <f t="shared" si="3"/>
        <v>0</v>
      </c>
      <c r="AA25" s="44">
        <f t="shared" si="3"/>
        <v>-3</v>
      </c>
      <c r="AB25" s="44">
        <f t="shared" si="3"/>
        <v>-1</v>
      </c>
      <c r="AC25" s="44">
        <f t="shared" si="3"/>
        <v>-1</v>
      </c>
      <c r="AD25" s="44">
        <f t="shared" si="3"/>
        <v>0</v>
      </c>
      <c r="AE25" s="44">
        <f t="shared" si="3"/>
        <v>0</v>
      </c>
      <c r="AF25" s="44">
        <f t="shared" si="3"/>
        <v>0</v>
      </c>
      <c r="AG25" s="44">
        <f t="shared" si="3"/>
        <v>0</v>
      </c>
      <c r="AH25" s="44">
        <f t="shared" ref="AH25:AO25" si="4">AH23-AH24</f>
        <v>0</v>
      </c>
      <c r="AI25" s="44">
        <f t="shared" si="4"/>
        <v>0</v>
      </c>
      <c r="AJ25" s="44">
        <f t="shared" si="4"/>
        <v>0</v>
      </c>
      <c r="AK25" s="44">
        <f t="shared" si="4"/>
        <v>0</v>
      </c>
      <c r="AL25" s="44">
        <f t="shared" si="4"/>
        <v>10</v>
      </c>
      <c r="AM25" s="44">
        <f t="shared" si="4"/>
        <v>3</v>
      </c>
      <c r="AN25" s="44">
        <f t="shared" si="4"/>
        <v>1</v>
      </c>
      <c r="AO25" s="44">
        <f t="shared" si="4"/>
        <v>47</v>
      </c>
      <c r="AP25" s="44" t="s">
        <v>159</v>
      </c>
      <c r="AQ25" s="44">
        <f>AQ23-AQ24</f>
        <v>-472</v>
      </c>
      <c r="AR25" s="4"/>
      <c r="AS25" s="4"/>
      <c r="AT25" s="4"/>
      <c r="AU25" s="4"/>
      <c r="AV25" s="4"/>
    </row>
    <row r="26" spans="1:48" ht="12.75" customHeight="1">
      <c r="A26" s="267" t="s">
        <v>103</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4"/>
      <c r="AS26" s="4"/>
      <c r="AT26" s="4"/>
      <c r="AU26" s="4"/>
      <c r="AV26" s="4"/>
    </row>
    <row r="27" spans="1:48" ht="12.75" customHeight="1">
      <c r="A27" s="2">
        <v>1</v>
      </c>
      <c r="B27" s="30" t="s">
        <v>16</v>
      </c>
      <c r="C27" s="58">
        <f>E27+P27+W27+AB27+AH27+AL27+AO27</f>
        <v>1436</v>
      </c>
      <c r="D27" s="8">
        <f t="shared" ref="D27:D39" si="5">F27+AI27+AM27+AP27</f>
        <v>209</v>
      </c>
      <c r="E27" s="10">
        <f>Akmene!E12+Alytaus_rj!E12+Alytus!E12+Anyksciai!E12+Birstonas!E12+Birzai!E12+Druskininkai!E12+Elektrenai!E12+Ignalina!E12+Jonava!E12+Joniskis!E12+Jurbarkas!E12+Kaisiadorys!E12+Kalvarija!E12+Kaunas!E12+Kauno_rj!E12+Kazlu_ruda!E12+Kedainiai!E12+Kelmes!E12+Klaipeda!E12+Klaipedos_rj!E12+Kretinga!E12+Kupiskis!E12+Lazdijai!E12+Marijampole!E12+Mazeikiai!E12+Moletai!E12+Neringa!E12+Pagegiai!E12+Pakruojis!E12+Palanga!E12+Panevezio_rj!E12+Panevezys!E12+Pasvalys!E12+Plunge!E12+Prienai!E12+Radviliskis!E12+Raseiniai!E12+Rietavas!E12+Rokiskis!E12+Sakiai!E12+Salcininkai!E12+Siauliai!E12+Siauliu_rj!E12+Silale!E12+Silute!E12+Sirvintai!E12+Skuodas!E12+Svencionys!E12+Taurage!E12+Telsiai!E12+Trakai!E12+Ukmerge!E12+Utena!E12+Varena!E12+Vilkaviskis!E12+Vilniaus_rj!E12+Vilnius!E12+Visaginas!E12+Zarasai!E12</f>
        <v>747</v>
      </c>
      <c r="F27" s="10">
        <f>Akmene!F12+Alytaus_rj!F12+Alytus!F12+Anyksciai!F12+Birstonas!F12+Birzai!F12+Druskininkai!F12+Elektrenai!F12+Ignalina!F12+Jonava!F12+Joniskis!F12+Jurbarkas!F12+Kaisiadorys!F12+Kalvarija!F12+Kaunas!F12+Kauno_rj!F12+Kazlu_ruda!F12+Kedainiai!F12+Kelmes!F12+Klaipeda!F12+Klaipedos_rj!F12+Kretinga!F12+Kupiskis!F12+Lazdijai!F12+Marijampole!F12+Mazeikiai!F12+Moletai!F12+Neringa!F12+Pagegiai!F12+Pakruojis!F12+Palanga!F12+Panevezio_rj!F12+Panevezys!F12+Pasvalys!F12+Plunge!F12+Prienai!F12+Radviliskis!F12+Raseiniai!F12+Rietavas!F12+Rokiskis!F12+Sakiai!F12+Salcininkai!F12+Siauliai!F12+Siauliu_rj!F12+Silale!F12+Silute!F12+Sirvintai!F12+Skuodas!F12+Svencionys!F12+Taurage!F12+Telsiai!F12+Trakai!F12+Ukmerge!F12+Utena!F12+Varena!F12+Vilkaviskis!F12+Vilniaus_rj!F12+Vilnius!F12+Visaginas!F12+Zarasai!F12</f>
        <v>129</v>
      </c>
      <c r="G27" s="9">
        <f>E27-SUM(H27:M27)</f>
        <v>468</v>
      </c>
      <c r="H27" s="10">
        <f>Akmene!H12+Alytaus_rj!H12+Alytus!H12+Anyksciai!H12+Birstonas!H12+Birzai!H12+Druskininkai!H12+Elektrenai!H12+Ignalina!H12+Jonava!H12+Joniskis!H12+Jurbarkas!H12+Kaisiadorys!H12+Kalvarija!H12+Kaunas!H12+Kauno_rj!H12+Kazlu_ruda!H12+Kedainiai!H12+Kelmes!H12+Klaipeda!H12+Klaipedos_rj!H12+Kretinga!H12+Kupiskis!H12+Lazdijai!H12+Marijampole!H12+Mazeikiai!H12+Moletai!H12+Neringa!H12+Pagegiai!H12+Pakruojis!H12+Palanga!H12+Panevezio_rj!H12+Panevezys!H12+Pasvalys!H12+Plunge!H12+Prienai!H12+Radviliskis!H12+Raseiniai!H12+Rietavas!H12+Rokiskis!H12+Sakiai!H12+Salcininkai!H12+Siauliai!H12+Siauliu_rj!H12+Silale!H12+Silute!H12+Sirvintai!H12+Skuodas!H12+Svencionys!H12+Taurage!H12+Telsiai!H12+Trakai!H12+Ukmerge!H12+Utena!H12+Varena!H12+Vilkaviskis!H12+Vilniaus_rj!H12+Vilnius!H12+Visaginas!H12+Zarasai!H12</f>
        <v>100</v>
      </c>
      <c r="I27" s="10">
        <f>Akmene!I12+Alytaus_rj!I12+Alytus!I12+Anyksciai!I12+Birstonas!I12+Birzai!I12+Druskininkai!I12+Elektrenai!I12+Ignalina!I12+Jonava!I12+Joniskis!I12+Jurbarkas!I12+Kaisiadorys!I12+Kalvarija!I12+Kaunas!I12+Kauno_rj!I12+Kazlu_ruda!I12+Kedainiai!I12+Kelmes!I12+Klaipeda!I12+Klaipedos_rj!I12+Kretinga!I12+Kupiskis!I12+Lazdijai!I12+Marijampole!I12+Mazeikiai!I12+Moletai!I12+Neringa!I12+Pagegiai!I12+Pakruojis!I12+Palanga!I12+Panevezio_rj!I12+Panevezys!I12+Pasvalys!I12+Plunge!I12+Prienai!I12+Radviliskis!I12+Raseiniai!I12+Rietavas!I12+Rokiskis!I12+Sakiai!I12+Salcininkai!I12+Siauliai!I12+Siauliu_rj!I12+Silale!I12+Silute!I12+Sirvintai!I12+Skuodas!I12+Svencionys!I12+Taurage!I12+Telsiai!I12+Trakai!I12+Ukmerge!I12+Utena!I12+Varena!I12+Vilkaviskis!I12+Vilniaus_rj!I12+Vilnius!I12+Visaginas!I12+Zarasai!I12</f>
        <v>44</v>
      </c>
      <c r="J27" s="10">
        <f>Akmene!J12+Alytaus_rj!J12+Alytus!J12+Anyksciai!J12+Birstonas!J12+Birzai!J12+Druskininkai!J12+Elektrenai!J12+Ignalina!J12+Jonava!J12+Joniskis!J12+Jurbarkas!J12+Kaisiadorys!J12+Kalvarija!J12+Kaunas!J12+Kauno_rj!J12+Kazlu_ruda!J12+Kedainiai!J12+Kelmes!J12+Klaipeda!J12+Klaipedos_rj!J12+Kretinga!J12+Kupiskis!J12+Lazdijai!J12+Marijampole!J12+Mazeikiai!J12+Moletai!J12+Neringa!J12+Pagegiai!J12+Pakruojis!J12+Palanga!J12+Panevezio_rj!J12+Panevezys!J12+Pasvalys!J12+Plunge!J12+Prienai!J12+Radviliskis!J12+Raseiniai!J12+Rietavas!J12+Rokiskis!J12+Sakiai!J12+Salcininkai!J12+Siauliai!J12+Siauliu_rj!J12+Silale!J12+Silute!J12+Sirvintai!J12+Skuodas!J12+Svencionys!J12+Taurage!J12+Telsiai!J12+Trakai!J12+Ukmerge!J12+Utena!J12+Varena!J12+Vilkaviskis!J12+Vilniaus_rj!J12+Vilnius!J12+Visaginas!J12+Zarasai!J12</f>
        <v>78</v>
      </c>
      <c r="K27" s="10">
        <f>Akmene!K12+Alytaus_rj!K12+Alytus!K12+Anyksciai!K12+Birstonas!K12+Birzai!K12+Druskininkai!K12+Elektrenai!K12+Ignalina!K12+Jonava!K12+Joniskis!K12+Jurbarkas!K12+Kaisiadorys!K12+Kalvarija!K12+Kaunas!K12+Kauno_rj!K12+Kazlu_ruda!K12+Kedainiai!K12+Kelmes!K12+Klaipeda!K12+Klaipedos_rj!K12+Kretinga!K12+Kupiskis!K12+Lazdijai!K12+Marijampole!K12+Mazeikiai!K12+Moletai!K12+Neringa!K12+Pagegiai!K12+Pakruojis!K12+Palanga!K12+Panevezio_rj!K12+Panevezys!K12+Pasvalys!K12+Plunge!K12+Prienai!K12+Radviliskis!K12+Raseiniai!K12+Rietavas!K12+Rokiskis!K12+Sakiai!K12+Salcininkai!K12+Siauliai!K12+Siauliu_rj!K12+Silale!K12+Silute!K12+Sirvintai!K12+Skuodas!K12+Svencionys!K12+Taurage!K12+Telsiai!K12+Trakai!K12+Ukmerge!K12+Utena!K12+Varena!K12+Vilkaviskis!K12+Vilniaus_rj!K12+Vilnius!K12+Visaginas!K12+Zarasai!K12</f>
        <v>15</v>
      </c>
      <c r="L27" s="10">
        <f>Akmene!L12+Alytaus_rj!L12+Alytus!L12+Anyksciai!L12+Birstonas!L12+Birzai!L12+Druskininkai!L12+Elektrenai!L12+Ignalina!L12+Jonava!L12+Joniskis!L12+Jurbarkas!L12+Kaisiadorys!L12+Kalvarija!L12+Kaunas!L12+Kauno_rj!L12+Kazlu_ruda!L12+Kedainiai!L12+Kelmes!L12+Klaipeda!L12+Klaipedos_rj!L12+Kretinga!L12+Kupiskis!L12+Lazdijai!L12+Marijampole!L12+Mazeikiai!L12+Moletai!L12+Neringa!L12+Pagegiai!L12+Pakruojis!L12+Palanga!L12+Panevezio_rj!L12+Panevezys!L12+Pasvalys!L12+Plunge!L12+Prienai!L12+Radviliskis!L12+Raseiniai!L12+Rietavas!L12+Rokiskis!L12+Sakiai!L12+Salcininkai!L12+Siauliai!L12+Siauliu_rj!L12+Silale!L12+Silute!L12+Sirvintai!L12+Skuodas!L12+Svencionys!L12+Taurage!L12+Telsiai!L12+Trakai!L12+Ukmerge!L12+Utena!L12+Varena!L12+Vilkaviskis!L12+Vilniaus_rj!L12+Vilnius!L12+Visaginas!L12+Zarasai!L12</f>
        <v>25</v>
      </c>
      <c r="M27" s="10">
        <f>Akmene!M12+Alytaus_rj!M12+Alytus!M12+Anyksciai!M12+Birstonas!M12+Birzai!M12+Druskininkai!M12+Elektrenai!M12+Ignalina!M12+Jonava!M12+Joniskis!M12+Jurbarkas!M12+Kaisiadorys!M12+Kalvarija!M12+Kaunas!M12+Kauno_rj!M12+Kazlu_ruda!M12+Kedainiai!M12+Kelmes!M12+Klaipeda!M12+Klaipedos_rj!M12+Kretinga!M12+Kupiskis!M12+Lazdijai!M12+Marijampole!M12+Mazeikiai!M12+Moletai!M12+Neringa!M12+Pagegiai!M12+Pakruojis!M12+Palanga!M12+Panevezio_rj!M12+Panevezys!M12+Pasvalys!M12+Plunge!M12+Prienai!M12+Radviliskis!M12+Raseiniai!M12+Rietavas!M12+Rokiskis!M12+Sakiai!M12+Salcininkai!M12+Siauliai!M12+Siauliu_rj!M12+Silale!M12+Silute!M12+Sirvintai!M12+Skuodas!M12+Svencionys!M12+Taurage!M12+Telsiai!M12+Trakai!M12+Ukmerge!M12+Utena!M12+Varena!M12+Vilkaviskis!M12+Vilniaus_rj!M12+Vilnius!M12+Visaginas!M12+Zarasai!M12</f>
        <v>17</v>
      </c>
      <c r="N27" s="10">
        <f>Akmene!N12+Alytaus_rj!N12+Alytus!N12+Anyksciai!N12+Birstonas!N12+Birzai!N12+Druskininkai!N12+Elektrenai!N12+Ignalina!N12+Jonava!N12+Joniskis!N12+Jurbarkas!N12+Kaisiadorys!N12+Kalvarija!N12+Kaunas!N12+Kauno_rj!N12+Kazlu_ruda!N12+Kedainiai!N12+Kelmes!N12+Klaipeda!N12+Klaipedos_rj!N12+Kretinga!N12+Kupiskis!N12+Lazdijai!N12+Marijampole!N12+Mazeikiai!N12+Moletai!N12+Neringa!N12+Pagegiai!N12+Pakruojis!N12+Palanga!N12+Panevezio_rj!N12+Panevezys!N12+Pasvalys!N12+Plunge!N12+Prienai!N12+Radviliskis!N12+Raseiniai!N12+Rietavas!N12+Rokiskis!N12+Sakiai!N12+Salcininkai!N12+Siauliai!N12+Siauliu_rj!N12+Silale!N12+Silute!N12+Sirvintai!N12+Skuodas!N12+Svencionys!N12+Taurage!N12+Telsiai!N12+Trakai!N12+Ukmerge!N12+Utena!N12+Varena!N12+Vilkaviskis!N12+Vilniaus_rj!N12+Vilnius!N12+Visaginas!N12+Zarasai!N12</f>
        <v>373</v>
      </c>
      <c r="O27" s="10">
        <f>Akmene!O12+Alytaus_rj!O12+Alytus!O12+Anyksciai!O12+Birstonas!O12+Birzai!O12+Druskininkai!O12+Elektrenai!O12+Ignalina!O12+Jonava!O12+Joniskis!O12+Jurbarkas!O12+Kaisiadorys!O12+Kalvarija!O12+Kaunas!O12+Kauno_rj!O12+Kazlu_ruda!O12+Kedainiai!O12+Kelmes!O12+Klaipeda!O12+Klaipedos_rj!O12+Kretinga!O12+Kupiskis!O12+Lazdijai!O12+Marijampole!O12+Mazeikiai!O12+Moletai!O12+Neringa!O12+Pagegiai!O12+Pakruojis!O12+Palanga!O12+Panevezio_rj!O12+Panevezys!O12+Pasvalys!O12+Plunge!O12+Prienai!O12+Radviliskis!O12+Raseiniai!O12+Rietavas!O12+Rokiskis!O12+Sakiai!O12+Salcininkai!O12+Siauliai!O12+Siauliu_rj!O12+Silale!O12+Silute!O12+Sirvintai!O12+Skuodas!O12+Svencionys!O12+Taurage!O12+Telsiai!O12+Trakai!O12+Ukmerge!O12+Utena!O12+Varena!O12+Vilkaviskis!O12+Vilniaus_rj!O12+Vilnius!O12+Visaginas!O12+Zarasai!O12</f>
        <v>71</v>
      </c>
      <c r="P27" s="10">
        <f>Akmene!P12+Alytaus_rj!P12+Alytus!P12+Anyksciai!P12+Birstonas!P12+Birzai!P12+Druskininkai!P12+Elektrenai!P12+Ignalina!P12+Jonava!P12+Joniskis!P12+Jurbarkas!P12+Kaisiadorys!P12+Kalvarija!P12+Kaunas!P12+Kauno_rj!P12+Kazlu_ruda!P12+Kedainiai!P12+Kelmes!P12+Klaipeda!P12+Klaipedos_rj!P12+Kretinga!P12+Kupiskis!P12+Lazdijai!P12+Marijampole!P12+Mazeikiai!P12+Moletai!P12+Neringa!P12+Pagegiai!P12+Pakruojis!P12+Palanga!P12+Panevezio_rj!P12+Panevezys!P12+Pasvalys!P12+Plunge!P12+Prienai!P12+Radviliskis!P12+Raseiniai!P12+Rietavas!P12+Rokiskis!P12+Sakiai!P12+Salcininkai!P12+Siauliai!P12+Siauliu_rj!P12+Silale!P12+Silute!P12+Sirvintai!P12+Skuodas!P12+Svencionys!P12+Taurage!P12+Telsiai!P12+Trakai!P12+Ukmerge!P12+Utena!P12+Varena!P12+Vilkaviskis!P12+Vilniaus_rj!P12+Vilnius!P12+Visaginas!P12+Zarasai!P12</f>
        <v>179</v>
      </c>
      <c r="Q27" s="10">
        <f>Akmene!Q12+Alytaus_rj!Q12+Alytus!Q12+Anyksciai!Q12+Birstonas!Q12+Birzai!Q12+Druskininkai!Q12+Elektrenai!Q12+Ignalina!Q12+Jonava!Q12+Joniskis!Q12+Jurbarkas!Q12+Kaisiadorys!Q12+Kalvarija!Q12+Kaunas!Q12+Kauno_rj!Q12+Kazlu_ruda!Q12+Kedainiai!Q12+Kelmes!Q12+Klaipeda!Q12+Klaipedos_rj!Q12+Kretinga!Q12+Kupiskis!Q12+Lazdijai!Q12+Marijampole!Q12+Mazeikiai!Q12+Moletai!Q12+Neringa!Q12+Pagegiai!Q12+Pakruojis!Q12+Palanga!Q12+Panevezio_rj!Q12+Panevezys!Q12+Pasvalys!Q12+Plunge!Q12+Prienai!Q12+Radviliskis!Q12+Raseiniai!Q12+Rietavas!Q12+Rokiskis!Q12+Sakiai!Q12+Salcininkai!Q12+Siauliai!Q12+Siauliu_rj!Q12+Silale!Q12+Silute!Q12+Sirvintai!Q12+Skuodas!Q12+Svencionys!Q12+Taurage!Q12+Telsiai!Q12+Trakai!Q12+Ukmerge!Q12+Utena!Q12+Varena!Q12+Vilkaviskis!Q12+Vilniaus_rj!Q12+Vilnius!Q12+Visaginas!Q12+Zarasai!Q12</f>
        <v>82</v>
      </c>
      <c r="R27" s="10">
        <f>Akmene!R12+Alytaus_rj!R12+Alytus!R12+Anyksciai!R12+Birstonas!R12+Birzai!R12+Druskininkai!R12+Elektrenai!R12+Ignalina!R12+Jonava!R12+Joniskis!R12+Jurbarkas!R12+Kaisiadorys!R12+Kalvarija!R12+Kaunas!R12+Kauno_rj!R12+Kazlu_ruda!R12+Kedainiai!R12+Kelmes!R12+Klaipeda!R12+Klaipedos_rj!R12+Kretinga!R12+Kupiskis!R12+Lazdijai!R12+Marijampole!R12+Mazeikiai!R12+Moletai!R12+Neringa!R12+Pagegiai!R12+Pakruojis!R12+Palanga!R12+Panevezio_rj!R12+Panevezys!R12+Pasvalys!R12+Plunge!R12+Prienai!R12+Radviliskis!R12+Raseiniai!R12+Rietavas!R12+Rokiskis!R12+Sakiai!R12+Salcininkai!R12+Siauliai!R12+Siauliu_rj!R12+Silale!R12+Silute!R12+Sirvintai!R12+Skuodas!R12+Svencionys!R12+Taurage!R12+Telsiai!R12+Trakai!R12+Ukmerge!R12+Utena!R12+Varena!R12+Vilkaviskis!R12+Vilniaus_rj!R12+Vilnius!R12+Visaginas!R12+Zarasai!R12</f>
        <v>16</v>
      </c>
      <c r="S27" s="10">
        <f>Akmene!S12+Alytaus_rj!S12+Alytus!S12+Anyksciai!S12+Birstonas!S12+Birzai!S12+Druskininkai!S12+Elektrenai!S12+Ignalina!S12+Jonava!S12+Joniskis!S12+Jurbarkas!S12+Kaisiadorys!S12+Kalvarija!S12+Kaunas!S12+Kauno_rj!S12+Kazlu_ruda!S12+Kedainiai!S12+Kelmes!S12+Klaipeda!S12+Klaipedos_rj!S12+Kretinga!S12+Kupiskis!S12+Lazdijai!S12+Marijampole!S12+Mazeikiai!S12+Moletai!S12+Neringa!S12+Pagegiai!S12+Pakruojis!S12+Palanga!S12+Panevezio_rj!S12+Panevezys!S12+Pasvalys!S12+Plunge!S12+Prienai!S12+Radviliskis!S12+Raseiniai!S12+Rietavas!S12+Rokiskis!S12+Sakiai!S12+Salcininkai!S12+Siauliai!S12+Siauliu_rj!S12+Silale!S12+Silute!S12+Sirvintai!S12+Skuodas!S12+Svencionys!S12+Taurage!S12+Telsiai!S12+Trakai!S12+Ukmerge!S12+Utena!S12+Varena!S12+Vilkaviskis!S12+Vilniaus_rj!S12+Vilnius!S12+Visaginas!S12+Zarasai!S12</f>
        <v>28</v>
      </c>
      <c r="T27" s="10">
        <f>Akmene!T12+Alytaus_rj!T12+Alytus!T12+Anyksciai!T12+Birstonas!T12+Birzai!T12+Druskininkai!T12+Elektrenai!T12+Ignalina!T12+Jonava!T12+Joniskis!T12+Jurbarkas!T12+Kaisiadorys!T12+Kalvarija!T12+Kaunas!T12+Kauno_rj!T12+Kazlu_ruda!T12+Kedainiai!T12+Kelmes!T12+Klaipeda!T12+Klaipedos_rj!T12+Kretinga!T12+Kupiskis!T12+Lazdijai!T12+Marijampole!T12+Mazeikiai!T12+Moletai!T12+Neringa!T12+Pagegiai!T12+Pakruojis!T12+Palanga!T12+Panevezio_rj!T12+Panevezys!T12+Pasvalys!T12+Plunge!T12+Prienai!T12+Radviliskis!T12+Raseiniai!T12+Rietavas!T12+Rokiskis!T12+Sakiai!T12+Salcininkai!T12+Siauliai!T12+Siauliu_rj!T12+Silale!T12+Silute!T12+Sirvintai!T12+Skuodas!T12+Svencionys!T12+Taurage!T12+Telsiai!T12+Trakai!T12+Ukmerge!T12+Utena!T12+Varena!T12+Vilkaviskis!T12+Vilniaus_rj!T12+Vilnius!T12+Visaginas!T12+Zarasai!T12</f>
        <v>4</v>
      </c>
      <c r="U27" s="10">
        <f>Akmene!U12+Alytaus_rj!U12+Alytus!U12+Anyksciai!U12+Birstonas!U12+Birzai!U12+Druskininkai!U12+Elektrenai!U12+Ignalina!U12+Jonava!U12+Joniskis!U12+Jurbarkas!U12+Kaisiadorys!U12+Kalvarija!U12+Kaunas!U12+Kauno_rj!U12+Kazlu_ruda!U12+Kedainiai!U12+Kelmes!U12+Klaipeda!U12+Klaipedos_rj!U12+Kretinga!U12+Kupiskis!U12+Lazdijai!U12+Marijampole!U12+Mazeikiai!U12+Moletai!U12+Neringa!U12+Pagegiai!U12+Pakruojis!U12+Palanga!U12+Panevezio_rj!U12+Panevezys!U12+Pasvalys!U12+Plunge!U12+Prienai!U12+Radviliskis!U12+Raseiniai!U12+Rietavas!U12+Rokiskis!U12+Sakiai!U12+Salcininkai!U12+Siauliai!U12+Siauliu_rj!U12+Silale!U12+Silute!U12+Sirvintai!U12+Skuodas!U12+Svencionys!U12+Taurage!U12+Telsiai!U12+Trakai!U12+Ukmerge!U12+Utena!U12+Varena!U12+Vilkaviskis!U12+Vilniaus_rj!U12+Vilnius!U12+Visaginas!U12+Zarasai!U12</f>
        <v>6</v>
      </c>
      <c r="V27" s="10">
        <f>Akmene!V12+Alytaus_rj!V12+Alytus!V12+Anyksciai!V12+Birstonas!V12+Birzai!V12+Druskininkai!V12+Elektrenai!V12+Ignalina!V12+Jonava!V12+Joniskis!V12+Jurbarkas!V12+Kaisiadorys!V12+Kalvarija!V12+Kaunas!V12+Kauno_rj!V12+Kazlu_ruda!V12+Kedainiai!V12+Kelmes!V12+Klaipeda!V12+Klaipedos_rj!V12+Kretinga!V12+Kupiskis!V12+Lazdijai!V12+Marijampole!V12+Mazeikiai!V12+Moletai!V12+Neringa!V12+Pagegiai!V12+Pakruojis!V12+Palanga!V12+Panevezio_rj!V12+Panevezys!V12+Pasvalys!V12+Plunge!V12+Prienai!V12+Radviliskis!V12+Raseiniai!V12+Rietavas!V12+Rokiskis!V12+Sakiai!V12+Salcininkai!V12+Siauliai!V12+Siauliu_rj!V12+Silale!V12+Silute!V12+Sirvintai!V12+Skuodas!V12+Svencionys!V12+Taurage!V12+Telsiai!V12+Trakai!V12+Ukmerge!V12+Utena!V12+Varena!V12+Vilkaviskis!V12+Vilniaus_rj!V12+Vilnius!V12+Visaginas!V12+Zarasai!V12</f>
        <v>36</v>
      </c>
      <c r="W27" s="10">
        <f>Akmene!W12+Alytaus_rj!W12+Alytus!W12+Anyksciai!W12+Birstonas!W12+Birzai!W12+Druskininkai!W12+Elektrenai!W12+Ignalina!W12+Jonava!W12+Joniskis!W12+Jurbarkas!W12+Kaisiadorys!W12+Kalvarija!W12+Kaunas!W12+Kauno_rj!W12+Kazlu_ruda!W12+Kedainiai!W12+Kelmes!W12+Klaipeda!W12+Klaipedos_rj!W12+Kretinga!W12+Kupiskis!W12+Lazdijai!W12+Marijampole!W12+Mazeikiai!W12+Moletai!W12+Neringa!W12+Pagegiai!W12+Pakruojis!W12+Palanga!W12+Panevezio_rj!W12+Panevezys!W12+Pasvalys!W12+Plunge!W12+Prienai!W12+Radviliskis!W12+Raseiniai!W12+Rietavas!W12+Rokiskis!W12+Sakiai!W12+Salcininkai!W12+Siauliai!W12+Siauliu_rj!W12+Silale!W12+Silute!W12+Sirvintai!W12+Skuodas!W12+Svencionys!W12+Taurage!W12+Telsiai!W12+Trakai!W12+Ukmerge!W12+Utena!W12+Varena!W12+Vilkaviskis!W12+Vilniaus_rj!W12+Vilnius!W12+Visaginas!W12+Zarasai!W12</f>
        <v>121</v>
      </c>
      <c r="X27" s="10">
        <f>Akmene!X12+Alytaus_rj!X12+Alytus!X12+Anyksciai!X12+Birstonas!X12+Birzai!X12+Druskininkai!X12+Elektrenai!X12+Ignalina!X12+Jonava!X12+Joniskis!X12+Jurbarkas!X12+Kaisiadorys!X12+Kalvarija!X12+Kaunas!X12+Kauno_rj!X12+Kazlu_ruda!X12+Kedainiai!X12+Kelmes!X12+Klaipeda!X12+Klaipedos_rj!X12+Kretinga!X12+Kupiskis!X12+Lazdijai!X12+Marijampole!X12+Mazeikiai!X12+Moletai!X12+Neringa!X12+Pagegiai!X12+Pakruojis!X12+Palanga!X12+Panevezio_rj!X12+Panevezys!X12+Pasvalys!X12+Plunge!X12+Prienai!X12+Radviliskis!X12+Raseiniai!X12+Rietavas!X12+Rokiskis!X12+Sakiai!X12+Salcininkai!X12+Siauliai!X12+Siauliu_rj!X12+Silale!X12+Silute!X12+Sirvintai!X12+Skuodas!X12+Svencionys!X12+Taurage!X12+Telsiai!X12+Trakai!X12+Ukmerge!X12+Utena!X12+Varena!X12+Vilkaviskis!X12+Vilniaus_rj!X12+Vilnius!X12+Visaginas!X12+Zarasai!X12</f>
        <v>32</v>
      </c>
      <c r="Y27" s="10">
        <f>Akmene!Y12+Alytaus_rj!Y12+Alytus!Y12+Anyksciai!Y12+Birstonas!Y12+Birzai!Y12+Druskininkai!Y12+Elektrenai!Y12+Ignalina!Y12+Jonava!Y12+Joniskis!Y12+Jurbarkas!Y12+Kaisiadorys!Y12+Kalvarija!Y12+Kaunas!Y12+Kauno_rj!Y12+Kazlu_ruda!Y12+Kedainiai!Y12+Kelmes!Y12+Klaipeda!Y12+Klaipedos_rj!Y12+Kretinga!Y12+Kupiskis!Y12+Lazdijai!Y12+Marijampole!Y12+Mazeikiai!Y12+Moletai!Y12+Neringa!Y12+Pagegiai!Y12+Pakruojis!Y12+Palanga!Y12+Panevezio_rj!Y12+Panevezys!Y12+Pasvalys!Y12+Plunge!Y12+Prienai!Y12+Radviliskis!Y12+Raseiniai!Y12+Rietavas!Y12+Rokiskis!Y12+Sakiai!Y12+Salcininkai!Y12+Siauliai!Y12+Siauliu_rj!Y12+Silale!Y12+Silute!Y12+Sirvintai!Y12+Skuodas!Y12+Svencionys!Y12+Taurage!Y12+Telsiai!Y12+Trakai!Y12+Ukmerge!Y12+Utena!Y12+Varena!Y12+Vilkaviskis!Y12+Vilniaus_rj!Y12+Vilnius!Y12+Visaginas!Y12+Zarasai!Y12</f>
        <v>48</v>
      </c>
      <c r="Z27" s="10">
        <f>Akmene!Z12+Alytaus_rj!Z12+Alytus!Z12+Anyksciai!Z12+Birstonas!Z12+Birzai!Z12+Druskininkai!Z12+Elektrenai!Z12+Ignalina!Z12+Jonava!Z12+Joniskis!Z12+Jurbarkas!Z12+Kaisiadorys!Z12+Kalvarija!Z12+Kaunas!Z12+Kauno_rj!Z12+Kazlu_ruda!Z12+Kedainiai!Z12+Kelmes!Z12+Klaipeda!Z12+Klaipedos_rj!Z12+Kretinga!Z12+Kupiskis!Z12+Lazdijai!Z12+Marijampole!Z12+Mazeikiai!Z12+Moletai!Z12+Neringa!Z12+Pagegiai!Z12+Pakruojis!Z12+Palanga!Z12+Panevezio_rj!Z12+Panevezys!Z12+Pasvalys!Z12+Plunge!Z12+Prienai!Z12+Radviliskis!Z12+Raseiniai!Z12+Rietavas!Z12+Rokiskis!Z12+Sakiai!Z12+Salcininkai!Z12+Siauliai!Z12+Siauliu_rj!Z12+Silale!Z12+Silute!Z12+Sirvintai!Z12+Skuodas!Z12+Svencionys!Z12+Taurage!Z12+Telsiai!Z12+Trakai!Z12+Ukmerge!Z12+Utena!Z12+Varena!Z12+Vilkaviskis!Z12+Vilniaus_rj!Z12+Vilnius!Z12+Visaginas!Z12+Zarasai!Z12</f>
        <v>23</v>
      </c>
      <c r="AA27" s="10">
        <f>Akmene!AA12+Alytaus_rj!AA12+Alytus!AA12+Anyksciai!AA12+Birstonas!AA12+Birzai!AA12+Druskininkai!AA12+Elektrenai!AA12+Ignalina!AA12+Jonava!AA12+Joniskis!AA12+Jurbarkas!AA12+Kaisiadorys!AA12+Kalvarija!AA12+Kaunas!AA12+Kauno_rj!AA12+Kazlu_ruda!AA12+Kedainiai!AA12+Kelmes!AA12+Klaipeda!AA12+Klaipedos_rj!AA12+Kretinga!AA12+Kupiskis!AA12+Lazdijai!AA12+Marijampole!AA12+Mazeikiai!AA12+Moletai!AA12+Neringa!AA12+Pagegiai!AA12+Pakruojis!AA12+Palanga!AA12+Panevezio_rj!AA12+Panevezys!AA12+Pasvalys!AA12+Plunge!AA12+Prienai!AA12+Radviliskis!AA12+Raseiniai!AA12+Rietavas!AA12+Rokiskis!AA12+Sakiai!AA12+Salcininkai!AA12+Siauliai!AA12+Siauliu_rj!AA12+Silale!AA12+Silute!AA12+Sirvintai!AA12+Skuodas!AA12+Svencionys!AA12+Taurage!AA12+Telsiai!AA12+Trakai!AA12+Ukmerge!AA12+Utena!AA12+Varena!AA12+Vilkaviskis!AA12+Vilniaus_rj!AA12+Vilnius!AA12+Visaginas!AA12+Zarasai!AA12</f>
        <v>33</v>
      </c>
      <c r="AB27" s="10">
        <f>Akmene!AB12+Alytaus_rj!AB12+Alytus!AB12+Anyksciai!AB12+Birstonas!AB12+Birzai!AB12+Druskininkai!AB12+Elektrenai!AB12+Ignalina!AB12+Jonava!AB12+Joniskis!AB12+Jurbarkas!AB12+Kaisiadorys!AB12+Kalvarija!AB12+Kaunas!AB12+Kauno_rj!AB12+Kazlu_ruda!AB12+Kedainiai!AB12+Kelmes!AB12+Klaipeda!AB12+Klaipedos_rj!AB12+Kretinga!AB12+Kupiskis!AB12+Lazdijai!AB12+Marijampole!AB12+Mazeikiai!AB12+Moletai!AB12+Neringa!AB12+Pagegiai!AB12+Pakruojis!AB12+Palanga!AB12+Panevezio_rj!AB12+Panevezys!AB12+Pasvalys!AB12+Plunge!AB12+Prienai!AB12+Radviliskis!AB12+Raseiniai!AB12+Rietavas!AB12+Rokiskis!AB12+Sakiai!AB12+Salcininkai!AB12+Siauliai!AB12+Siauliu_rj!AB12+Silale!AB12+Silute!AB12+Sirvintai!AB12+Skuodas!AB12+Svencionys!AB12+Taurage!AB12+Telsiai!AB12+Trakai!AB12+Ukmerge!AB12+Utena!AB12+Varena!AB12+Vilkaviskis!AB12+Vilniaus_rj!AB12+Vilnius!AB12+Visaginas!AB12+Zarasai!AB12</f>
        <v>46</v>
      </c>
      <c r="AC27" s="10">
        <f>Akmene!AC12+Alytaus_rj!AC12+Alytus!AC12+Anyksciai!AC12+Birstonas!AC12+Birzai!AC12+Druskininkai!AC12+Elektrenai!AC12+Ignalina!AC12+Jonava!AC12+Joniskis!AC12+Jurbarkas!AC12+Kaisiadorys!AC12+Kalvarija!AC12+Kaunas!AC12+Kauno_rj!AC12+Kazlu_ruda!AC12+Kedainiai!AC12+Kelmes!AC12+Klaipeda!AC12+Klaipedos_rj!AC12+Kretinga!AC12+Kupiskis!AC12+Lazdijai!AC12+Marijampole!AC12+Mazeikiai!AC12+Moletai!AC12+Neringa!AC12+Pagegiai!AC12+Pakruojis!AC12+Palanga!AC12+Panevezio_rj!AC12+Panevezys!AC12+Pasvalys!AC12+Plunge!AC12+Prienai!AC12+Radviliskis!AC12+Raseiniai!AC12+Rietavas!AC12+Rokiskis!AC12+Sakiai!AC12+Salcininkai!AC12+Siauliai!AC12+Siauliu_rj!AC12+Silale!AC12+Silute!AC12+Sirvintai!AC12+Skuodas!AC12+Svencionys!AC12+Taurage!AC12+Telsiai!AC12+Trakai!AC12+Ukmerge!AC12+Utena!AC12+Varena!AC12+Vilkaviskis!AC12+Vilniaus_rj!AC12+Vilnius!AC12+Visaginas!AC12+Zarasai!AC12</f>
        <v>11</v>
      </c>
      <c r="AD27" s="10">
        <f>Akmene!AD12+Alytaus_rj!AD12+Alytus!AD12+Anyksciai!AD12+Birstonas!AD12+Birzai!AD12+Druskininkai!AD12+Elektrenai!AD12+Ignalina!AD12+Jonava!AD12+Joniskis!AD12+Jurbarkas!AD12+Kaisiadorys!AD12+Kalvarija!AD12+Kaunas!AD12+Kauno_rj!AD12+Kazlu_ruda!AD12+Kedainiai!AD12+Kelmes!AD12+Klaipeda!AD12+Klaipedos_rj!AD12+Kretinga!AD12+Kupiskis!AD12+Lazdijai!AD12+Marijampole!AD12+Mazeikiai!AD12+Moletai!AD12+Neringa!AD12+Pagegiai!AD12+Pakruojis!AD12+Palanga!AD12+Panevezio_rj!AD12+Panevezys!AD12+Pasvalys!AD12+Plunge!AD12+Prienai!AD12+Radviliskis!AD12+Raseiniai!AD12+Rietavas!AD12+Rokiskis!AD12+Sakiai!AD12+Salcininkai!AD12+Siauliai!AD12+Siauliu_rj!AD12+Silale!AD12+Silute!AD12+Sirvintai!AD12+Skuodas!AD12+Svencionys!AD12+Taurage!AD12+Telsiai!AD12+Trakai!AD12+Ukmerge!AD12+Utena!AD12+Varena!AD12+Vilkaviskis!AD12+Vilniaus_rj!AD12+Vilnius!AD12+Visaginas!AD12+Zarasai!AD12</f>
        <v>17</v>
      </c>
      <c r="AE27" s="10">
        <f>Akmene!AE12+Alytaus_rj!AE12+Alytus!AE12+Anyksciai!AE12+Birstonas!AE12+Birzai!AE12+Druskininkai!AE12+Elektrenai!AE12+Ignalina!AE12+Jonava!AE12+Joniskis!AE12+Jurbarkas!AE12+Kaisiadorys!AE12+Kalvarija!AE12+Kaunas!AE12+Kauno_rj!AE12+Kazlu_ruda!AE12+Kedainiai!AE12+Kelmes!AE12+Klaipeda!AE12+Klaipedos_rj!AE12+Kretinga!AE12+Kupiskis!AE12+Lazdijai!AE12+Marijampole!AE12+Mazeikiai!AE12+Moletai!AE12+Neringa!AE12+Pagegiai!AE12+Pakruojis!AE12+Palanga!AE12+Panevezio_rj!AE12+Panevezys!AE12+Pasvalys!AE12+Plunge!AE12+Prienai!AE12+Radviliskis!AE12+Raseiniai!AE12+Rietavas!AE12+Rokiskis!AE12+Sakiai!AE12+Salcininkai!AE12+Siauliai!AE12+Siauliu_rj!AE12+Silale!AE12+Silute!AE12+Sirvintai!AE12+Skuodas!AE12+Svencionys!AE12+Taurage!AE12+Telsiai!AE12+Trakai!AE12+Ukmerge!AE12+Utena!AE12+Varena!AE12+Vilkaviskis!AE12+Vilniaus_rj!AE12+Vilnius!AE12+Visaginas!AE12+Zarasai!AE12</f>
        <v>1</v>
      </c>
      <c r="AF27" s="10">
        <f>Akmene!AF12+Alytaus_rj!AF12+Alytus!AF12+Anyksciai!AF12+Birstonas!AF12+Birzai!AF12+Druskininkai!AF12+Elektrenai!AF12+Ignalina!AF12+Jonava!AF12+Joniskis!AF12+Jurbarkas!AF12+Kaisiadorys!AF12+Kalvarija!AF12+Kaunas!AF12+Kauno_rj!AF12+Kazlu_ruda!AF12+Kedainiai!AF12+Kelmes!AF12+Klaipeda!AF12+Klaipedos_rj!AF12+Kretinga!AF12+Kupiskis!AF12+Lazdijai!AF12+Marijampole!AF12+Mazeikiai!AF12+Moletai!AF12+Neringa!AF12+Pagegiai!AF12+Pakruojis!AF12+Palanga!AF12+Panevezio_rj!AF12+Panevezys!AF12+Pasvalys!AF12+Plunge!AF12+Prienai!AF12+Radviliskis!AF12+Raseiniai!AF12+Rietavas!AF12+Rokiskis!AF12+Sakiai!AF12+Salcininkai!AF12+Siauliai!AF12+Siauliu_rj!AF12+Silale!AF12+Silute!AF12+Sirvintai!AF12+Skuodas!AF12+Svencionys!AF12+Taurage!AF12+Telsiai!AF12+Trakai!AF12+Ukmerge!AF12+Utena!AF12+Varena!AF12+Vilkaviskis!AF12+Vilniaus_rj!AF12+Vilnius!AF12+Visaginas!AF12+Zarasai!AF12</f>
        <v>7</v>
      </c>
      <c r="AG27" s="10">
        <f>Akmene!AG12+Alytaus_rj!AG12+Alytus!AG12+Anyksciai!AG12+Birstonas!AG12+Birzai!AG12+Druskininkai!AG12+Elektrenai!AG12+Ignalina!AG12+Jonava!AG12+Joniskis!AG12+Jurbarkas!AG12+Kaisiadorys!AG12+Kalvarija!AG12+Kaunas!AG12+Kauno_rj!AG12+Kazlu_ruda!AG12+Kedainiai!AG12+Kelmes!AG12+Klaipeda!AG12+Klaipedos_rj!AG12+Kretinga!AG12+Kupiskis!AG12+Lazdijai!AG12+Marijampole!AG12+Mazeikiai!AG12+Moletai!AG12+Neringa!AG12+Pagegiai!AG12+Pakruojis!AG12+Palanga!AG12+Panevezio_rj!AG12+Panevezys!AG12+Pasvalys!AG12+Plunge!AG12+Prienai!AG12+Radviliskis!AG12+Raseiniai!AG12+Rietavas!AG12+Rokiskis!AG12+Sakiai!AG12+Salcininkai!AG12+Siauliai!AG12+Siauliu_rj!AG12+Silale!AG12+Silute!AG12+Sirvintai!AG12+Skuodas!AG12+Svencionys!AG12+Taurage!AG12+Telsiai!AG12+Trakai!AG12+Ukmerge!AG12+Utena!AG12+Varena!AG12+Vilkaviskis!AG12+Vilniaus_rj!AG12+Vilnius!AG12+Visaginas!AG12+Zarasai!AG12</f>
        <v>16</v>
      </c>
      <c r="AH27" s="10">
        <f>Akmene!AH12+Alytaus_rj!AH12+Alytus!AH12+Anyksciai!AH12+Birstonas!AH12+Birzai!AH12+Druskininkai!AH12+Elektrenai!AH12+Ignalina!AH12+Jonava!AH12+Joniskis!AH12+Jurbarkas!AH12+Kaisiadorys!AH12+Kalvarija!AH12+Kaunas!AH12+Kauno_rj!AH12+Kazlu_ruda!AH12+Kedainiai!AH12+Kelmes!AH12+Klaipeda!AH12+Klaipedos_rj!AH12+Kretinga!AH12+Kupiskis!AH12+Lazdijai!AH12+Marijampole!AH12+Mazeikiai!AH12+Moletai!AH12+Neringa!AH12+Pagegiai!AH12+Pakruojis!AH12+Palanga!AH12+Panevezio_rj!AH12+Panevezys!AH12+Pasvalys!AH12+Plunge!AH12+Prienai!AH12+Radviliskis!AH12+Raseiniai!AH12+Rietavas!AH12+Rokiskis!AH12+Sakiai!AH12+Salcininkai!AH12+Siauliai!AH12+Siauliu_rj!AH12+Silale!AH12+Silute!AH12+Sirvintai!AH12+Skuodas!AH12+Svencionys!AH12+Taurage!AH12+Telsiai!AH12+Trakai!AH12+Ukmerge!AH12+Utena!AH12+Varena!AH12+Vilkaviskis!AH12+Vilniaus_rj!AH12+Vilnius!AH12+Visaginas!AH12+Zarasai!AH12</f>
        <v>14</v>
      </c>
      <c r="AI27" s="10">
        <f>Akmene!AI12+Alytaus_rj!AI12+Alytus!AI12+Anyksciai!AI12+Birstonas!AI12+Birzai!AI12+Druskininkai!AI12+Elektrenai!AI12+Ignalina!AI12+Jonava!AI12+Joniskis!AI12+Jurbarkas!AI12+Kaisiadorys!AI12+Kalvarija!AI12+Kaunas!AI12+Kauno_rj!AI12+Kazlu_ruda!AI12+Kedainiai!AI12+Kelmes!AI12+Klaipeda!AI12+Klaipedos_rj!AI12+Kretinga!AI12+Kupiskis!AI12+Lazdijai!AI12+Marijampole!AI12+Mazeikiai!AI12+Moletai!AI12+Neringa!AI12+Pagegiai!AI12+Pakruojis!AI12+Palanga!AI12+Panevezio_rj!AI12+Panevezys!AI12+Pasvalys!AI12+Plunge!AI12+Prienai!AI12+Radviliskis!AI12+Raseiniai!AI12+Rietavas!AI12+Rokiskis!AI12+Sakiai!AI12+Salcininkai!AI12+Siauliai!AI12+Siauliu_rj!AI12+Silale!AI12+Silute!AI12+Sirvintai!AI12+Skuodas!AI12+Svencionys!AI12+Taurage!AI12+Telsiai!AI12+Trakai!AI12+Ukmerge!AI12+Utena!AI12+Varena!AI12+Vilkaviskis!AI12+Vilniaus_rj!AI12+Vilnius!AI12+Visaginas!AI12+Zarasai!AI12</f>
        <v>3</v>
      </c>
      <c r="AJ27" s="10">
        <f>Akmene!AJ12+Alytaus_rj!AJ12+Alytus!AJ12+Anyksciai!AJ12+Birstonas!AJ12+Birzai!AJ12+Druskininkai!AJ12+Elektrenai!AJ12+Ignalina!AJ12+Jonava!AJ12+Joniskis!AJ12+Jurbarkas!AJ12+Kaisiadorys!AJ12+Kalvarija!AJ12+Kaunas!AJ12+Kauno_rj!AJ12+Kazlu_ruda!AJ12+Kedainiai!AJ12+Kelmes!AJ12+Klaipeda!AJ12+Klaipedos_rj!AJ12+Kretinga!AJ12+Kupiskis!AJ12+Lazdijai!AJ12+Marijampole!AJ12+Mazeikiai!AJ12+Moletai!AJ12+Neringa!AJ12+Pagegiai!AJ12+Pakruojis!AJ12+Palanga!AJ12+Panevezio_rj!AJ12+Panevezys!AJ12+Pasvalys!AJ12+Plunge!AJ12+Prienai!AJ12+Radviliskis!AJ12+Raseiniai!AJ12+Rietavas!AJ12+Rokiskis!AJ12+Sakiai!AJ12+Salcininkai!AJ12+Siauliai!AJ12+Siauliu_rj!AJ12+Silale!AJ12+Silute!AJ12+Sirvintai!AJ12+Skuodas!AJ12+Svencionys!AJ12+Taurage!AJ12+Telsiai!AJ12+Trakai!AJ12+Ukmerge!AJ12+Utena!AJ12+Varena!AJ12+Vilkaviskis!AJ12+Vilniaus_rj!AJ12+Vilnius!AJ12+Visaginas!AJ12+Zarasai!AJ12</f>
        <v>2</v>
      </c>
      <c r="AK27" s="10">
        <f>Akmene!AK12+Alytaus_rj!AK12+Alytus!AK12+Anyksciai!AK12+Birstonas!AK12+Birzai!AK12+Druskininkai!AK12+Elektrenai!AK12+Ignalina!AK12+Jonava!AK12+Joniskis!AK12+Jurbarkas!AK12+Kaisiadorys!AK12+Kalvarija!AK12+Kaunas!AK12+Kauno_rj!AK12+Kazlu_ruda!AK12+Kedainiai!AK12+Kelmes!AK12+Klaipeda!AK12+Klaipedos_rj!AK12+Kretinga!AK12+Kupiskis!AK12+Lazdijai!AK12+Marijampole!AK12+Mazeikiai!AK12+Moletai!AK12+Neringa!AK12+Pagegiai!AK12+Pakruojis!AK12+Palanga!AK12+Panevezio_rj!AK12+Panevezys!AK12+Pasvalys!AK12+Plunge!AK12+Prienai!AK12+Radviliskis!AK12+Raseiniai!AK12+Rietavas!AK12+Rokiskis!AK12+Sakiai!AK12+Salcininkai!AK12+Siauliai!AK12+Siauliu_rj!AK12+Silale!AK12+Silute!AK12+Sirvintai!AK12+Skuodas!AK12+Svencionys!AK12+Taurage!AK12+Telsiai!AK12+Trakai!AK12+Ukmerge!AK12+Utena!AK12+Varena!AK12+Vilkaviskis!AK12+Vilniaus_rj!AK12+Vilnius!AK12+Visaginas!AK12+Zarasai!AK12</f>
        <v>5</v>
      </c>
      <c r="AL27" s="10">
        <f>Akmene!AL12+Alytaus_rj!AL12+Alytus!AL12+Anyksciai!AL12+Birstonas!AL12+Birzai!AL12+Druskininkai!AL12+Elektrenai!AL12+Ignalina!AL12+Jonava!AL12+Joniskis!AL12+Jurbarkas!AL12+Kaisiadorys!AL12+Kalvarija!AL12+Kaunas!AL12+Kauno_rj!AL12+Kazlu_ruda!AL12+Kedainiai!AL12+Kelmes!AL12+Klaipeda!AL12+Klaipedos_rj!AL12+Kretinga!AL12+Kupiskis!AL12+Lazdijai!AL12+Marijampole!AL12+Mazeikiai!AL12+Moletai!AL12+Neringa!AL12+Pagegiai!AL12+Pakruojis!AL12+Palanga!AL12+Panevezio_rj!AL12+Panevezys!AL12+Pasvalys!AL12+Plunge!AL12+Prienai!AL12+Radviliskis!AL12+Raseiniai!AL12+Rietavas!AL12+Rokiskis!AL12+Sakiai!AL12+Salcininkai!AL12+Siauliai!AL12+Siauliu_rj!AL12+Silale!AL12+Silute!AL12+Sirvintai!AL12+Skuodas!AL12+Svencionys!AL12+Taurage!AL12+Telsiai!AL12+Trakai!AL12+Ukmerge!AL12+Utena!AL12+Varena!AL12+Vilkaviskis!AL12+Vilniaus_rj!AL12+Vilnius!AL12+Visaginas!AL12+Zarasai!AL12</f>
        <v>153</v>
      </c>
      <c r="AM27" s="10">
        <f>Akmene!AM12+Alytaus_rj!AM12+Alytus!AM12+Anyksciai!AM12+Birstonas!AM12+Birzai!AM12+Druskininkai!AM12+Elektrenai!AM12+Ignalina!AM12+Jonava!AM12+Joniskis!AM12+Jurbarkas!AM12+Kaisiadorys!AM12+Kalvarija!AM12+Kaunas!AM12+Kauno_rj!AM12+Kazlu_ruda!AM12+Kedainiai!AM12+Kelmes!AM12+Klaipeda!AM12+Klaipedos_rj!AM12+Kretinga!AM12+Kupiskis!AM12+Lazdijai!AM12+Marijampole!AM12+Mazeikiai!AM12+Moletai!AM12+Neringa!AM12+Pagegiai!AM12+Pakruojis!AM12+Palanga!AM12+Panevezio_rj!AM12+Panevezys!AM12+Pasvalys!AM12+Plunge!AM12+Prienai!AM12+Radviliskis!AM12+Raseiniai!AM12+Rietavas!AM12+Rokiskis!AM12+Sakiai!AM12+Salcininkai!AM12+Siauliai!AM12+Siauliu_rj!AM12+Silale!AM12+Silute!AM12+Sirvintai!AM12+Skuodas!AM12+Svencionys!AM12+Taurage!AM12+Telsiai!AM12+Trakai!AM12+Ukmerge!AM12+Utena!AM12+Varena!AM12+Vilkaviskis!AM12+Vilniaus_rj!AM12+Vilnius!AM12+Visaginas!AM12+Zarasai!AM12</f>
        <v>39</v>
      </c>
      <c r="AN27" s="10">
        <f>Akmene!AN12+Alytaus_rj!AN12+Alytus!AN12+Anyksciai!AN12+Birstonas!AN12+Birzai!AN12+Druskininkai!AN12+Elektrenai!AN12+Ignalina!AN12+Jonava!AN12+Joniskis!AN12+Jurbarkas!AN12+Kaisiadorys!AN12+Kalvarija!AN12+Kaunas!AN12+Kauno_rj!AN12+Kazlu_ruda!AN12+Kedainiai!AN12+Kelmes!AN12+Klaipeda!AN12+Klaipedos_rj!AN12+Kretinga!AN12+Kupiskis!AN12+Lazdijai!AN12+Marijampole!AN12+Mazeikiai!AN12+Moletai!AN12+Neringa!AN12+Pagegiai!AN12+Pakruojis!AN12+Palanga!AN12+Panevezio_rj!AN12+Panevezys!AN12+Pasvalys!AN12+Plunge!AN12+Prienai!AN12+Radviliskis!AN12+Raseiniai!AN12+Rietavas!AN12+Rokiskis!AN12+Sakiai!AN12+Salcininkai!AN12+Siauliai!AN12+Siauliu_rj!AN12+Silale!AN12+Silute!AN12+Sirvintai!AN12+Skuodas!AN12+Svencionys!AN12+Taurage!AN12+Telsiai!AN12+Trakai!AN12+Ukmerge!AN12+Utena!AN12+Varena!AN12+Vilkaviskis!AN12+Vilniaus_rj!AN12+Vilnius!AN12+Visaginas!AN12+Zarasai!AN12</f>
        <v>105</v>
      </c>
      <c r="AO27" s="10">
        <f>Akmene!AO12+Alytaus_rj!AO12+Alytus!AO12+Anyksciai!AO12+Birstonas!AO12+Birzai!AO12+Druskininkai!AO12+Elektrenai!AO12+Ignalina!AO12+Jonava!AO12+Joniskis!AO12+Jurbarkas!AO12+Kaisiadorys!AO12+Kalvarija!AO12+Kaunas!AO12+Kauno_rj!AO12+Kazlu_ruda!AO12+Kedainiai!AO12+Kelmes!AO12+Klaipeda!AO12+Klaipedos_rj!AO12+Kretinga!AO12+Kupiskis!AO12+Lazdijai!AO12+Marijampole!AO12+Mazeikiai!AO12+Moletai!AO12+Neringa!AO12+Pagegiai!AO12+Pakruojis!AO12+Palanga!AO12+Panevezio_rj!AO12+Panevezys!AO12+Pasvalys!AO12+Plunge!AO12+Prienai!AO12+Radviliskis!AO12+Raseiniai!AO12+Rietavas!AO12+Rokiskis!AO12+Sakiai!AO12+Salcininkai!AO12+Siauliai!AO12+Siauliu_rj!AO12+Silale!AO12+Silute!AO12+Sirvintai!AO12+Skuodas!AO12+Svencionys!AO12+Taurage!AO12+Telsiai!AO12+Trakai!AO12+Ukmerge!AO12+Utena!AO12+Varena!AO12+Vilkaviskis!AO12+Vilniaus_rj!AO12+Vilnius!AO12+Visaginas!AO12+Zarasai!AO12</f>
        <v>176</v>
      </c>
      <c r="AP27" s="10">
        <f>Akmene!AP12+Alytaus_rj!AP12+Alytus!AP12+Anyksciai!AP12+Birstonas!AP12+Birzai!AP12+Druskininkai!AP12+Elektrenai!AP12+Ignalina!AP12+Jonava!AP12+Joniskis!AP12+Jurbarkas!AP12+Kaisiadorys!AP12+Kalvarija!AP12+Kaunas!AP12+Kauno_rj!AP12+Kazlu_ruda!AP12+Kedainiai!AP12+Kelmes!AP12+Klaipeda!AP12+Klaipedos_rj!AP12+Kretinga!AP12+Kupiskis!AP12+Lazdijai!AP12+Marijampole!AP12+Mazeikiai!AP12+Moletai!AP12+Neringa!AP12+Pagegiai!AP12+Pakruojis!AP12+Palanga!AP12+Panevezio_rj!AP12+Panevezys!AP12+Pasvalys!AP12+Plunge!AP12+Prienai!AP12+Radviliskis!AP12+Raseiniai!AP12+Rietavas!AP12+Rokiskis!AP12+Sakiai!AP12+Salcininkai!AP12+Siauliai!AP12+Siauliu_rj!AP12+Silale!AP12+Silute!AP12+Sirvintai!AP12+Skuodas!AP12+Svencionys!AP12+Taurage!AP12+Telsiai!AP12+Trakai!AP12+Ukmerge!AP12+Utena!AP12+Varena!AP12+Vilkaviskis!AP12+Vilniaus_rj!AP12+Vilnius!AP12+Visaginas!AP12+Zarasai!AP12</f>
        <v>38</v>
      </c>
      <c r="AQ27" s="10">
        <f>Akmene!AQ12+Alytaus_rj!AQ12+Alytus!AQ12+Anyksciai!AQ12+Birstonas!AQ12+Birzai!AQ12+Druskininkai!AQ12+Elektrenai!AQ12+Ignalina!AQ12+Jonava!AQ12+Joniskis!AQ12+Jurbarkas!AQ12+Kaisiadorys!AQ12+Kalvarija!AQ12+Kaunas!AQ12+Kauno_rj!AQ12+Kazlu_ruda!AQ12+Kedainiai!AQ12+Kelmes!AQ12+Klaipeda!AQ12+Klaipedos_rj!AQ12+Kretinga!AQ12+Kupiskis!AQ12+Lazdijai!AQ12+Marijampole!AQ12+Mazeikiai!AQ12+Moletai!AQ12+Neringa!AQ12+Pagegiai!AQ12+Pakruojis!AQ12+Palanga!AQ12+Panevezio_rj!AQ12+Panevezys!AQ12+Pasvalys!AQ12+Plunge!AQ12+Prienai!AQ12+Radviliskis!AQ12+Raseiniai!AQ12+Rietavas!AQ12+Rokiskis!AQ12+Sakiai!AQ12+Salcininkai!AQ12+Siauliai!AQ12+Siauliu_rj!AQ12+Silale!AQ12+Silute!AQ12+Sirvintai!AQ12+Skuodas!AQ12+Svencionys!AQ12+Taurage!AQ12+Telsiai!AQ12+Trakai!AQ12+Ukmerge!AQ12+Utena!AQ12+Varena!AQ12+Vilkaviskis!AQ12+Vilniaus_rj!AQ12+Vilnius!AQ12+Visaginas!AQ12+Zarasai!AQ12</f>
        <v>1768</v>
      </c>
      <c r="AR27" s="4"/>
      <c r="AS27" s="4"/>
      <c r="AT27" s="4"/>
      <c r="AU27" s="4"/>
      <c r="AV27" s="4"/>
    </row>
    <row r="28" spans="1:48" ht="12.75" customHeight="1">
      <c r="A28" s="2">
        <v>2</v>
      </c>
      <c r="B28" s="31" t="s">
        <v>1</v>
      </c>
      <c r="C28" s="58">
        <f t="shared" ref="C28:C38" si="6">E28+P28+W28+AB28+AH28+AL28+AO28</f>
        <v>724</v>
      </c>
      <c r="D28" s="48">
        <f t="shared" si="5"/>
        <v>91</v>
      </c>
      <c r="E28" s="10">
        <f>Akmene!E13+Alytaus_rj!E13+Alytus!E13+Anyksciai!E13+Birstonas!E13+Birzai!E13+Druskininkai!E13+Elektrenai!E13+Ignalina!E13+Jonava!E13+Joniskis!E13+Jurbarkas!E13+Kaisiadorys!E13+Kalvarija!E13+Kaunas!E13+Kauno_rj!E13+Kazlu_ruda!E13+Kedainiai!E13+Kelmes!E13+Klaipeda!E13+Klaipedos_rj!E13+Kretinga!E13+Kupiskis!E13+Lazdijai!E13+Marijampole!E13+Mazeikiai!E13+Moletai!E13+Neringa!E13+Pagegiai!E13+Pakruojis!E13+Palanga!E13+Panevezio_rj!E13+Panevezys!E13+Pasvalys!E13+Plunge!E13+Prienai!E13+Radviliskis!E13+Raseiniai!E13+Rietavas!E13+Rokiskis!E13+Sakiai!E13+Salcininkai!E13+Siauliai!E13+Siauliu_rj!E13+Silale!E13+Silute!E13+Sirvintai!E13+Skuodas!E13+Svencionys!E13+Taurage!E13+Telsiai!E13+Trakai!E13+Ukmerge!E13+Utena!E13+Varena!E13+Vilkaviskis!E13+Vilniaus_rj!E13+Vilnius!E13+Visaginas!E13+Zarasai!E13</f>
        <v>337</v>
      </c>
      <c r="F28" s="10">
        <f>Akmene!F13+Alytaus_rj!F13+Alytus!F13+Anyksciai!F13+Birstonas!F13+Birzai!F13+Druskininkai!F13+Elektrenai!F13+Ignalina!F13+Jonava!F13+Joniskis!F13+Jurbarkas!F13+Kaisiadorys!F13+Kalvarija!F13+Kaunas!F13+Kauno_rj!F13+Kazlu_ruda!F13+Kedainiai!F13+Kelmes!F13+Klaipeda!F13+Klaipedos_rj!F13+Kretinga!F13+Kupiskis!F13+Lazdijai!F13+Marijampole!F13+Mazeikiai!F13+Moletai!F13+Neringa!F13+Pagegiai!F13+Pakruojis!F13+Palanga!F13+Panevezio_rj!F13+Panevezys!F13+Pasvalys!F13+Plunge!F13+Prienai!F13+Radviliskis!F13+Raseiniai!F13+Rietavas!F13+Rokiskis!F13+Sakiai!F13+Salcininkai!F13+Siauliai!F13+Siauliu_rj!F13+Silale!F13+Silute!F13+Sirvintai!F13+Skuodas!F13+Svencionys!F13+Taurage!F13+Telsiai!F13+Trakai!F13+Ukmerge!F13+Utena!F13+Varena!F13+Vilkaviskis!F13+Vilniaus_rj!F13+Vilnius!F13+Visaginas!F13+Zarasai!F13</f>
        <v>45</v>
      </c>
      <c r="G28" s="9">
        <f t="shared" ref="G28:G33" si="7">E28-SUM(H28:M28)</f>
        <v>242</v>
      </c>
      <c r="H28" s="10">
        <f>Akmene!H13+Alytaus_rj!H13+Alytus!H13+Anyksciai!H13+Birstonas!H13+Birzai!H13+Druskininkai!H13+Elektrenai!H13+Ignalina!H13+Jonava!H13+Joniskis!H13+Jurbarkas!H13+Kaisiadorys!H13+Kalvarija!H13+Kaunas!H13+Kauno_rj!H13+Kazlu_ruda!H13+Kedainiai!H13+Kelmes!H13+Klaipeda!H13+Klaipedos_rj!H13+Kretinga!H13+Kupiskis!H13+Lazdijai!H13+Marijampole!H13+Mazeikiai!H13+Moletai!H13+Neringa!H13+Pagegiai!H13+Pakruojis!H13+Palanga!H13+Panevezio_rj!H13+Panevezys!H13+Pasvalys!H13+Plunge!H13+Prienai!H13+Radviliskis!H13+Raseiniai!H13+Rietavas!H13+Rokiskis!H13+Sakiai!H13+Salcininkai!H13+Siauliai!H13+Siauliu_rj!H13+Silale!H13+Silute!H13+Sirvintai!H13+Skuodas!H13+Svencionys!H13+Taurage!H13+Telsiai!H13+Trakai!H13+Ukmerge!H13+Utena!H13+Varena!H13+Vilkaviskis!H13+Vilniaus_rj!H13+Vilnius!H13+Visaginas!H13+Zarasai!H13</f>
        <v>43</v>
      </c>
      <c r="I28" s="10">
        <f>Akmene!I13+Alytaus_rj!I13+Alytus!I13+Anyksciai!I13+Birstonas!I13+Birzai!I13+Druskininkai!I13+Elektrenai!I13+Ignalina!I13+Jonava!I13+Joniskis!I13+Jurbarkas!I13+Kaisiadorys!I13+Kalvarija!I13+Kaunas!I13+Kauno_rj!I13+Kazlu_ruda!I13+Kedainiai!I13+Kelmes!I13+Klaipeda!I13+Klaipedos_rj!I13+Kretinga!I13+Kupiskis!I13+Lazdijai!I13+Marijampole!I13+Mazeikiai!I13+Moletai!I13+Neringa!I13+Pagegiai!I13+Pakruojis!I13+Palanga!I13+Panevezio_rj!I13+Panevezys!I13+Pasvalys!I13+Plunge!I13+Prienai!I13+Radviliskis!I13+Raseiniai!I13+Rietavas!I13+Rokiskis!I13+Sakiai!I13+Salcininkai!I13+Siauliai!I13+Siauliu_rj!I13+Silale!I13+Silute!I13+Sirvintai!I13+Skuodas!I13+Svencionys!I13+Taurage!I13+Telsiai!I13+Trakai!I13+Ukmerge!I13+Utena!I13+Varena!I13+Vilkaviskis!I13+Vilniaus_rj!I13+Vilnius!I13+Visaginas!I13+Zarasai!I13</f>
        <v>8</v>
      </c>
      <c r="J28" s="10">
        <f>Akmene!J13+Alytaus_rj!J13+Alytus!J13+Anyksciai!J13+Birstonas!J13+Birzai!J13+Druskininkai!J13+Elektrenai!J13+Ignalina!J13+Jonava!J13+Joniskis!J13+Jurbarkas!J13+Kaisiadorys!J13+Kalvarija!J13+Kaunas!J13+Kauno_rj!J13+Kazlu_ruda!J13+Kedainiai!J13+Kelmes!J13+Klaipeda!J13+Klaipedos_rj!J13+Kretinga!J13+Kupiskis!J13+Lazdijai!J13+Marijampole!J13+Mazeikiai!J13+Moletai!J13+Neringa!J13+Pagegiai!J13+Pakruojis!J13+Palanga!J13+Panevezio_rj!J13+Panevezys!J13+Pasvalys!J13+Plunge!J13+Prienai!J13+Radviliskis!J13+Raseiniai!J13+Rietavas!J13+Rokiskis!J13+Sakiai!J13+Salcininkai!J13+Siauliai!J13+Siauliu_rj!J13+Silale!J13+Silute!J13+Sirvintai!J13+Skuodas!J13+Svencionys!J13+Taurage!J13+Telsiai!J13+Trakai!J13+Ukmerge!J13+Utena!J13+Varena!J13+Vilkaviskis!J13+Vilniaus_rj!J13+Vilnius!J13+Visaginas!J13+Zarasai!J13</f>
        <v>20</v>
      </c>
      <c r="K28" s="10">
        <f>Akmene!K13+Alytaus_rj!K13+Alytus!K13+Anyksciai!K13+Birstonas!K13+Birzai!K13+Druskininkai!K13+Elektrenai!K13+Ignalina!K13+Jonava!K13+Joniskis!K13+Jurbarkas!K13+Kaisiadorys!K13+Kalvarija!K13+Kaunas!K13+Kauno_rj!K13+Kazlu_ruda!K13+Kedainiai!K13+Kelmes!K13+Klaipeda!K13+Klaipedos_rj!K13+Kretinga!K13+Kupiskis!K13+Lazdijai!K13+Marijampole!K13+Mazeikiai!K13+Moletai!K13+Neringa!K13+Pagegiai!K13+Pakruojis!K13+Palanga!K13+Panevezio_rj!K13+Panevezys!K13+Pasvalys!K13+Plunge!K13+Prienai!K13+Radviliskis!K13+Raseiniai!K13+Rietavas!K13+Rokiskis!K13+Sakiai!K13+Salcininkai!K13+Siauliai!K13+Siauliu_rj!K13+Silale!K13+Silute!K13+Sirvintai!K13+Skuodas!K13+Svencionys!K13+Taurage!K13+Telsiai!K13+Trakai!K13+Ukmerge!K13+Utena!K13+Varena!K13+Vilkaviskis!K13+Vilniaus_rj!K13+Vilnius!K13+Visaginas!K13+Zarasai!K13</f>
        <v>9</v>
      </c>
      <c r="L28" s="10">
        <f>Akmene!L13+Alytaus_rj!L13+Alytus!L13+Anyksciai!L13+Birstonas!L13+Birzai!L13+Druskininkai!L13+Elektrenai!L13+Ignalina!L13+Jonava!L13+Joniskis!L13+Jurbarkas!L13+Kaisiadorys!L13+Kalvarija!L13+Kaunas!L13+Kauno_rj!L13+Kazlu_ruda!L13+Kedainiai!L13+Kelmes!L13+Klaipeda!L13+Klaipedos_rj!L13+Kretinga!L13+Kupiskis!L13+Lazdijai!L13+Marijampole!L13+Mazeikiai!L13+Moletai!L13+Neringa!L13+Pagegiai!L13+Pakruojis!L13+Palanga!L13+Panevezio_rj!L13+Panevezys!L13+Pasvalys!L13+Plunge!L13+Prienai!L13+Radviliskis!L13+Raseiniai!L13+Rietavas!L13+Rokiskis!L13+Sakiai!L13+Salcininkai!L13+Siauliai!L13+Siauliu_rj!L13+Silale!L13+Silute!L13+Sirvintai!L13+Skuodas!L13+Svencionys!L13+Taurage!L13+Telsiai!L13+Trakai!L13+Ukmerge!L13+Utena!L13+Varena!L13+Vilkaviskis!L13+Vilniaus_rj!L13+Vilnius!L13+Visaginas!L13+Zarasai!L13</f>
        <v>5</v>
      </c>
      <c r="M28" s="10">
        <f>Akmene!M13+Alytaus_rj!M13+Alytus!M13+Anyksciai!M13+Birstonas!M13+Birzai!M13+Druskininkai!M13+Elektrenai!M13+Ignalina!M13+Jonava!M13+Joniskis!M13+Jurbarkas!M13+Kaisiadorys!M13+Kalvarija!M13+Kaunas!M13+Kauno_rj!M13+Kazlu_ruda!M13+Kedainiai!M13+Kelmes!M13+Klaipeda!M13+Klaipedos_rj!M13+Kretinga!M13+Kupiskis!M13+Lazdijai!M13+Marijampole!M13+Mazeikiai!M13+Moletai!M13+Neringa!M13+Pagegiai!M13+Pakruojis!M13+Palanga!M13+Panevezio_rj!M13+Panevezys!M13+Pasvalys!M13+Plunge!M13+Prienai!M13+Radviliskis!M13+Raseiniai!M13+Rietavas!M13+Rokiskis!M13+Sakiai!M13+Salcininkai!M13+Siauliai!M13+Siauliu_rj!M13+Silale!M13+Silute!M13+Sirvintai!M13+Skuodas!M13+Svencionys!M13+Taurage!M13+Telsiai!M13+Trakai!M13+Ukmerge!M13+Utena!M13+Varena!M13+Vilkaviskis!M13+Vilniaus_rj!M13+Vilnius!M13+Visaginas!M13+Zarasai!M13</f>
        <v>10</v>
      </c>
      <c r="N28" s="10">
        <f>Akmene!N13+Alytaus_rj!N13+Alytus!N13+Anyksciai!N13+Birstonas!N13+Birzai!N13+Druskininkai!N13+Elektrenai!N13+Ignalina!N13+Jonava!N13+Joniskis!N13+Jurbarkas!N13+Kaisiadorys!N13+Kalvarija!N13+Kaunas!N13+Kauno_rj!N13+Kazlu_ruda!N13+Kedainiai!N13+Kelmes!N13+Klaipeda!N13+Klaipedos_rj!N13+Kretinga!N13+Kupiskis!N13+Lazdijai!N13+Marijampole!N13+Mazeikiai!N13+Moletai!N13+Neringa!N13+Pagegiai!N13+Pakruojis!N13+Palanga!N13+Panevezio_rj!N13+Panevezys!N13+Pasvalys!N13+Plunge!N13+Prienai!N13+Radviliskis!N13+Raseiniai!N13+Rietavas!N13+Rokiskis!N13+Sakiai!N13+Salcininkai!N13+Siauliai!N13+Siauliu_rj!N13+Silale!N13+Silute!N13+Sirvintai!N13+Skuodas!N13+Svencionys!N13+Taurage!N13+Telsiai!N13+Trakai!N13+Ukmerge!N13+Utena!N13+Varena!N13+Vilkaviskis!N13+Vilniaus_rj!N13+Vilnius!N13+Visaginas!N13+Zarasai!N13</f>
        <v>164</v>
      </c>
      <c r="O28" s="10">
        <f>Akmene!O13+Alytaus_rj!O13+Alytus!O13+Anyksciai!O13+Birstonas!O13+Birzai!O13+Druskininkai!O13+Elektrenai!O13+Ignalina!O13+Jonava!O13+Joniskis!O13+Jurbarkas!O13+Kaisiadorys!O13+Kalvarija!O13+Kaunas!O13+Kauno_rj!O13+Kazlu_ruda!O13+Kedainiai!O13+Kelmes!O13+Klaipeda!O13+Klaipedos_rj!O13+Kretinga!O13+Kupiskis!O13+Lazdijai!O13+Marijampole!O13+Mazeikiai!O13+Moletai!O13+Neringa!O13+Pagegiai!O13+Pakruojis!O13+Palanga!O13+Panevezio_rj!O13+Panevezys!O13+Pasvalys!O13+Plunge!O13+Prienai!O13+Radviliskis!O13+Raseiniai!O13+Rietavas!O13+Rokiskis!O13+Sakiai!O13+Salcininkai!O13+Siauliai!O13+Siauliu_rj!O13+Silale!O13+Silute!O13+Sirvintai!O13+Skuodas!O13+Svencionys!O13+Taurage!O13+Telsiai!O13+Trakai!O13+Ukmerge!O13+Utena!O13+Varena!O13+Vilkaviskis!O13+Vilniaus_rj!O13+Vilnius!O13+Visaginas!O13+Zarasai!O13</f>
        <v>26</v>
      </c>
      <c r="P28" s="10">
        <f>Akmene!P13+Alytaus_rj!P13+Alytus!P13+Anyksciai!P13+Birstonas!P13+Birzai!P13+Druskininkai!P13+Elektrenai!P13+Ignalina!P13+Jonava!P13+Joniskis!P13+Jurbarkas!P13+Kaisiadorys!P13+Kalvarija!P13+Kaunas!P13+Kauno_rj!P13+Kazlu_ruda!P13+Kedainiai!P13+Kelmes!P13+Klaipeda!P13+Klaipedos_rj!P13+Kretinga!P13+Kupiskis!P13+Lazdijai!P13+Marijampole!P13+Mazeikiai!P13+Moletai!P13+Neringa!P13+Pagegiai!P13+Pakruojis!P13+Palanga!P13+Panevezio_rj!P13+Panevezys!P13+Pasvalys!P13+Plunge!P13+Prienai!P13+Radviliskis!P13+Raseiniai!P13+Rietavas!P13+Rokiskis!P13+Sakiai!P13+Salcininkai!P13+Siauliai!P13+Siauliu_rj!P13+Silale!P13+Silute!P13+Sirvintai!P13+Skuodas!P13+Svencionys!P13+Taurage!P13+Telsiai!P13+Trakai!P13+Ukmerge!P13+Utena!P13+Varena!P13+Vilkaviskis!P13+Vilniaus_rj!P13+Vilnius!P13+Visaginas!P13+Zarasai!P13</f>
        <v>48</v>
      </c>
      <c r="Q28" s="10">
        <f>Akmene!Q13+Alytaus_rj!Q13+Alytus!Q13+Anyksciai!Q13+Birstonas!Q13+Birzai!Q13+Druskininkai!Q13+Elektrenai!Q13+Ignalina!Q13+Jonava!Q13+Joniskis!Q13+Jurbarkas!Q13+Kaisiadorys!Q13+Kalvarija!Q13+Kaunas!Q13+Kauno_rj!Q13+Kazlu_ruda!Q13+Kedainiai!Q13+Kelmes!Q13+Klaipeda!Q13+Klaipedos_rj!Q13+Kretinga!Q13+Kupiskis!Q13+Lazdijai!Q13+Marijampole!Q13+Mazeikiai!Q13+Moletai!Q13+Neringa!Q13+Pagegiai!Q13+Pakruojis!Q13+Palanga!Q13+Panevezio_rj!Q13+Panevezys!Q13+Pasvalys!Q13+Plunge!Q13+Prienai!Q13+Radviliskis!Q13+Raseiniai!Q13+Rietavas!Q13+Rokiskis!Q13+Sakiai!Q13+Salcininkai!Q13+Siauliai!Q13+Siauliu_rj!Q13+Silale!Q13+Silute!Q13+Sirvintai!Q13+Skuodas!Q13+Svencionys!Q13+Taurage!Q13+Telsiai!Q13+Trakai!Q13+Ukmerge!Q13+Utena!Q13+Varena!Q13+Vilkaviskis!Q13+Vilniaus_rj!Q13+Vilnius!Q13+Visaginas!Q13+Zarasai!Q13</f>
        <v>25</v>
      </c>
      <c r="R28" s="10">
        <f>Akmene!R13+Alytaus_rj!R13+Alytus!R13+Anyksciai!R13+Birstonas!R13+Birzai!R13+Druskininkai!R13+Elektrenai!R13+Ignalina!R13+Jonava!R13+Joniskis!R13+Jurbarkas!R13+Kaisiadorys!R13+Kalvarija!R13+Kaunas!R13+Kauno_rj!R13+Kazlu_ruda!R13+Kedainiai!R13+Kelmes!R13+Klaipeda!R13+Klaipedos_rj!R13+Kretinga!R13+Kupiskis!R13+Lazdijai!R13+Marijampole!R13+Mazeikiai!R13+Moletai!R13+Neringa!R13+Pagegiai!R13+Pakruojis!R13+Palanga!R13+Panevezio_rj!R13+Panevezys!R13+Pasvalys!R13+Plunge!R13+Prienai!R13+Radviliskis!R13+Raseiniai!R13+Rietavas!R13+Rokiskis!R13+Sakiai!R13+Salcininkai!R13+Siauliai!R13+Siauliu_rj!R13+Silale!R13+Silute!R13+Sirvintai!R13+Skuodas!R13+Svencionys!R13+Taurage!R13+Telsiai!R13+Trakai!R13+Ukmerge!R13+Utena!R13+Varena!R13+Vilkaviskis!R13+Vilniaus_rj!R13+Vilnius!R13+Visaginas!R13+Zarasai!R13</f>
        <v>10</v>
      </c>
      <c r="S28" s="10">
        <f>Akmene!S13+Alytaus_rj!S13+Alytus!S13+Anyksciai!S13+Birstonas!S13+Birzai!S13+Druskininkai!S13+Elektrenai!S13+Ignalina!S13+Jonava!S13+Joniskis!S13+Jurbarkas!S13+Kaisiadorys!S13+Kalvarija!S13+Kaunas!S13+Kauno_rj!S13+Kazlu_ruda!S13+Kedainiai!S13+Kelmes!S13+Klaipeda!S13+Klaipedos_rj!S13+Kretinga!S13+Kupiskis!S13+Lazdijai!S13+Marijampole!S13+Mazeikiai!S13+Moletai!S13+Neringa!S13+Pagegiai!S13+Pakruojis!S13+Palanga!S13+Panevezio_rj!S13+Panevezys!S13+Pasvalys!S13+Plunge!S13+Prienai!S13+Radviliskis!S13+Raseiniai!S13+Rietavas!S13+Rokiskis!S13+Sakiai!S13+Salcininkai!S13+Siauliai!S13+Siauliu_rj!S13+Silale!S13+Silute!S13+Sirvintai!S13+Skuodas!S13+Svencionys!S13+Taurage!S13+Telsiai!S13+Trakai!S13+Ukmerge!S13+Utena!S13+Varena!S13+Vilkaviskis!S13+Vilniaus_rj!S13+Vilnius!S13+Visaginas!S13+Zarasai!S13</f>
        <v>11</v>
      </c>
      <c r="T28" s="10">
        <f>Akmene!T13+Alytaus_rj!T13+Alytus!T13+Anyksciai!T13+Birstonas!T13+Birzai!T13+Druskininkai!T13+Elektrenai!T13+Ignalina!T13+Jonava!T13+Joniskis!T13+Jurbarkas!T13+Kaisiadorys!T13+Kalvarija!T13+Kaunas!T13+Kauno_rj!T13+Kazlu_ruda!T13+Kedainiai!T13+Kelmes!T13+Klaipeda!T13+Klaipedos_rj!T13+Kretinga!T13+Kupiskis!T13+Lazdijai!T13+Marijampole!T13+Mazeikiai!T13+Moletai!T13+Neringa!T13+Pagegiai!T13+Pakruojis!T13+Palanga!T13+Panevezio_rj!T13+Panevezys!T13+Pasvalys!T13+Plunge!T13+Prienai!T13+Radviliskis!T13+Raseiniai!T13+Rietavas!T13+Rokiskis!T13+Sakiai!T13+Salcininkai!T13+Siauliai!T13+Siauliu_rj!T13+Silale!T13+Silute!T13+Sirvintai!T13+Skuodas!T13+Svencionys!T13+Taurage!T13+Telsiai!T13+Trakai!T13+Ukmerge!T13+Utena!T13+Varena!T13+Vilkaviskis!T13+Vilniaus_rj!T13+Vilnius!T13+Visaginas!T13+Zarasai!T13</f>
        <v>4</v>
      </c>
      <c r="U28" s="10">
        <f>Akmene!U13+Alytaus_rj!U13+Alytus!U13+Anyksciai!U13+Birstonas!U13+Birzai!U13+Druskininkai!U13+Elektrenai!U13+Ignalina!U13+Jonava!U13+Joniskis!U13+Jurbarkas!U13+Kaisiadorys!U13+Kalvarija!U13+Kaunas!U13+Kauno_rj!U13+Kazlu_ruda!U13+Kedainiai!U13+Kelmes!U13+Klaipeda!U13+Klaipedos_rj!U13+Kretinga!U13+Kupiskis!U13+Lazdijai!U13+Marijampole!U13+Mazeikiai!U13+Moletai!U13+Neringa!U13+Pagegiai!U13+Pakruojis!U13+Palanga!U13+Panevezio_rj!U13+Panevezys!U13+Pasvalys!U13+Plunge!U13+Prienai!U13+Radviliskis!U13+Raseiniai!U13+Rietavas!U13+Rokiskis!U13+Sakiai!U13+Salcininkai!U13+Siauliai!U13+Siauliu_rj!U13+Silale!U13+Silute!U13+Sirvintai!U13+Skuodas!U13+Svencionys!U13+Taurage!U13+Telsiai!U13+Trakai!U13+Ukmerge!U13+Utena!U13+Varena!U13+Vilkaviskis!U13+Vilniaus_rj!U13+Vilnius!U13+Visaginas!U13+Zarasai!U13</f>
        <v>4</v>
      </c>
      <c r="V28" s="10">
        <f>Akmene!V13+Alytaus_rj!V13+Alytus!V13+Anyksciai!V13+Birstonas!V13+Birzai!V13+Druskininkai!V13+Elektrenai!V13+Ignalina!V13+Jonava!V13+Joniskis!V13+Jurbarkas!V13+Kaisiadorys!V13+Kalvarija!V13+Kaunas!V13+Kauno_rj!V13+Kazlu_ruda!V13+Kedainiai!V13+Kelmes!V13+Klaipeda!V13+Klaipedos_rj!V13+Kretinga!V13+Kupiskis!V13+Lazdijai!V13+Marijampole!V13+Mazeikiai!V13+Moletai!V13+Neringa!V13+Pagegiai!V13+Pakruojis!V13+Palanga!V13+Panevezio_rj!V13+Panevezys!V13+Pasvalys!V13+Plunge!V13+Prienai!V13+Radviliskis!V13+Raseiniai!V13+Rietavas!V13+Rokiskis!V13+Sakiai!V13+Salcininkai!V13+Siauliai!V13+Siauliu_rj!V13+Silale!V13+Silute!V13+Sirvintai!V13+Skuodas!V13+Svencionys!V13+Taurage!V13+Telsiai!V13+Trakai!V13+Ukmerge!V13+Utena!V13+Varena!V13+Vilkaviskis!V13+Vilniaus_rj!V13+Vilnius!V13+Visaginas!V13+Zarasai!V13</f>
        <v>2</v>
      </c>
      <c r="W28" s="10">
        <f>Akmene!W13+Alytaus_rj!W13+Alytus!W13+Anyksciai!W13+Birstonas!W13+Birzai!W13+Druskininkai!W13+Elektrenai!W13+Ignalina!W13+Jonava!W13+Joniskis!W13+Jurbarkas!W13+Kaisiadorys!W13+Kalvarija!W13+Kaunas!W13+Kauno_rj!W13+Kazlu_ruda!W13+Kedainiai!W13+Kelmes!W13+Klaipeda!W13+Klaipedos_rj!W13+Kretinga!W13+Kupiskis!W13+Lazdijai!W13+Marijampole!W13+Mazeikiai!W13+Moletai!W13+Neringa!W13+Pagegiai!W13+Pakruojis!W13+Palanga!W13+Panevezio_rj!W13+Panevezys!W13+Pasvalys!W13+Plunge!W13+Prienai!W13+Radviliskis!W13+Raseiniai!W13+Rietavas!W13+Rokiskis!W13+Sakiai!W13+Salcininkai!W13+Siauliai!W13+Siauliu_rj!W13+Silale!W13+Silute!W13+Sirvintai!W13+Skuodas!W13+Svencionys!W13+Taurage!W13+Telsiai!W13+Trakai!W13+Ukmerge!W13+Utena!W13+Varena!W13+Vilkaviskis!W13+Vilniaus_rj!W13+Vilnius!W13+Visaginas!W13+Zarasai!W13</f>
        <v>51</v>
      </c>
      <c r="X28" s="10">
        <f>Akmene!X13+Alytaus_rj!X13+Alytus!X13+Anyksciai!X13+Birstonas!X13+Birzai!X13+Druskininkai!X13+Elektrenai!X13+Ignalina!X13+Jonava!X13+Joniskis!X13+Jurbarkas!X13+Kaisiadorys!X13+Kalvarija!X13+Kaunas!X13+Kauno_rj!X13+Kazlu_ruda!X13+Kedainiai!X13+Kelmes!X13+Klaipeda!X13+Klaipedos_rj!X13+Kretinga!X13+Kupiskis!X13+Lazdijai!X13+Marijampole!X13+Mazeikiai!X13+Moletai!X13+Neringa!X13+Pagegiai!X13+Pakruojis!X13+Palanga!X13+Panevezio_rj!X13+Panevezys!X13+Pasvalys!X13+Plunge!X13+Prienai!X13+Radviliskis!X13+Raseiniai!X13+Rietavas!X13+Rokiskis!X13+Sakiai!X13+Salcininkai!X13+Siauliai!X13+Siauliu_rj!X13+Silale!X13+Silute!X13+Sirvintai!X13+Skuodas!X13+Svencionys!X13+Taurage!X13+Telsiai!X13+Trakai!X13+Ukmerge!X13+Utena!X13+Varena!X13+Vilkaviskis!X13+Vilniaus_rj!X13+Vilnius!X13+Visaginas!X13+Zarasai!X13</f>
        <v>11</v>
      </c>
      <c r="Y28" s="10">
        <f>Akmene!Y13+Alytaus_rj!Y13+Alytus!Y13+Anyksciai!Y13+Birstonas!Y13+Birzai!Y13+Druskininkai!Y13+Elektrenai!Y13+Ignalina!Y13+Jonava!Y13+Joniskis!Y13+Jurbarkas!Y13+Kaisiadorys!Y13+Kalvarija!Y13+Kaunas!Y13+Kauno_rj!Y13+Kazlu_ruda!Y13+Kedainiai!Y13+Kelmes!Y13+Klaipeda!Y13+Klaipedos_rj!Y13+Kretinga!Y13+Kupiskis!Y13+Lazdijai!Y13+Marijampole!Y13+Mazeikiai!Y13+Moletai!Y13+Neringa!Y13+Pagegiai!Y13+Pakruojis!Y13+Palanga!Y13+Panevezio_rj!Y13+Panevezys!Y13+Pasvalys!Y13+Plunge!Y13+Prienai!Y13+Radviliskis!Y13+Raseiniai!Y13+Rietavas!Y13+Rokiskis!Y13+Sakiai!Y13+Salcininkai!Y13+Siauliai!Y13+Siauliu_rj!Y13+Silale!Y13+Silute!Y13+Sirvintai!Y13+Skuodas!Y13+Svencionys!Y13+Taurage!Y13+Telsiai!Y13+Trakai!Y13+Ukmerge!Y13+Utena!Y13+Varena!Y13+Vilkaviskis!Y13+Vilniaus_rj!Y13+Vilnius!Y13+Visaginas!Y13+Zarasai!Y13</f>
        <v>25</v>
      </c>
      <c r="Z28" s="10">
        <f>Akmene!Z13+Alytaus_rj!Z13+Alytus!Z13+Anyksciai!Z13+Birstonas!Z13+Birzai!Z13+Druskininkai!Z13+Elektrenai!Z13+Ignalina!Z13+Jonava!Z13+Joniskis!Z13+Jurbarkas!Z13+Kaisiadorys!Z13+Kalvarija!Z13+Kaunas!Z13+Kauno_rj!Z13+Kazlu_ruda!Z13+Kedainiai!Z13+Kelmes!Z13+Klaipeda!Z13+Klaipedos_rj!Z13+Kretinga!Z13+Kupiskis!Z13+Lazdijai!Z13+Marijampole!Z13+Mazeikiai!Z13+Moletai!Z13+Neringa!Z13+Pagegiai!Z13+Pakruojis!Z13+Palanga!Z13+Panevezio_rj!Z13+Panevezys!Z13+Pasvalys!Z13+Plunge!Z13+Prienai!Z13+Radviliskis!Z13+Raseiniai!Z13+Rietavas!Z13+Rokiskis!Z13+Sakiai!Z13+Salcininkai!Z13+Siauliai!Z13+Siauliu_rj!Z13+Silale!Z13+Silute!Z13+Sirvintai!Z13+Skuodas!Z13+Svencionys!Z13+Taurage!Z13+Telsiai!Z13+Trakai!Z13+Ukmerge!Z13+Utena!Z13+Varena!Z13+Vilkaviskis!Z13+Vilniaus_rj!Z13+Vilnius!Z13+Visaginas!Z13+Zarasai!Z13</f>
        <v>9</v>
      </c>
      <c r="AA28" s="10">
        <f>Akmene!AA13+Alytaus_rj!AA13+Alytus!AA13+Anyksciai!AA13+Birstonas!AA13+Birzai!AA13+Druskininkai!AA13+Elektrenai!AA13+Ignalina!AA13+Jonava!AA13+Joniskis!AA13+Jurbarkas!AA13+Kaisiadorys!AA13+Kalvarija!AA13+Kaunas!AA13+Kauno_rj!AA13+Kazlu_ruda!AA13+Kedainiai!AA13+Kelmes!AA13+Klaipeda!AA13+Klaipedos_rj!AA13+Kretinga!AA13+Kupiskis!AA13+Lazdijai!AA13+Marijampole!AA13+Mazeikiai!AA13+Moletai!AA13+Neringa!AA13+Pagegiai!AA13+Pakruojis!AA13+Palanga!AA13+Panevezio_rj!AA13+Panevezys!AA13+Pasvalys!AA13+Plunge!AA13+Prienai!AA13+Radviliskis!AA13+Raseiniai!AA13+Rietavas!AA13+Rokiskis!AA13+Sakiai!AA13+Salcininkai!AA13+Siauliai!AA13+Siauliu_rj!AA13+Silale!AA13+Silute!AA13+Sirvintai!AA13+Skuodas!AA13+Svencionys!AA13+Taurage!AA13+Telsiai!AA13+Trakai!AA13+Ukmerge!AA13+Utena!AA13+Varena!AA13+Vilkaviskis!AA13+Vilniaus_rj!AA13+Vilnius!AA13+Visaginas!AA13+Zarasai!AA13</f>
        <v>15</v>
      </c>
      <c r="AB28" s="10">
        <f>Akmene!AB13+Alytaus_rj!AB13+Alytus!AB13+Anyksciai!AB13+Birstonas!AB13+Birzai!AB13+Druskininkai!AB13+Elektrenai!AB13+Ignalina!AB13+Jonava!AB13+Joniskis!AB13+Jurbarkas!AB13+Kaisiadorys!AB13+Kalvarija!AB13+Kaunas!AB13+Kauno_rj!AB13+Kazlu_ruda!AB13+Kedainiai!AB13+Kelmes!AB13+Klaipeda!AB13+Klaipedos_rj!AB13+Kretinga!AB13+Kupiskis!AB13+Lazdijai!AB13+Marijampole!AB13+Mazeikiai!AB13+Moletai!AB13+Neringa!AB13+Pagegiai!AB13+Pakruojis!AB13+Palanga!AB13+Panevezio_rj!AB13+Panevezys!AB13+Pasvalys!AB13+Plunge!AB13+Prienai!AB13+Radviliskis!AB13+Raseiniai!AB13+Rietavas!AB13+Rokiskis!AB13+Sakiai!AB13+Salcininkai!AB13+Siauliai!AB13+Siauliu_rj!AB13+Silale!AB13+Silute!AB13+Sirvintai!AB13+Skuodas!AB13+Svencionys!AB13+Taurage!AB13+Telsiai!AB13+Trakai!AB13+Ukmerge!AB13+Utena!AB13+Varena!AB13+Vilkaviskis!AB13+Vilniaus_rj!AB13+Vilnius!AB13+Visaginas!AB13+Zarasai!AB13</f>
        <v>21</v>
      </c>
      <c r="AC28" s="10">
        <f>Akmene!AC13+Alytaus_rj!AC13+Alytus!AC13+Anyksciai!AC13+Birstonas!AC13+Birzai!AC13+Druskininkai!AC13+Elektrenai!AC13+Ignalina!AC13+Jonava!AC13+Joniskis!AC13+Jurbarkas!AC13+Kaisiadorys!AC13+Kalvarija!AC13+Kaunas!AC13+Kauno_rj!AC13+Kazlu_ruda!AC13+Kedainiai!AC13+Kelmes!AC13+Klaipeda!AC13+Klaipedos_rj!AC13+Kretinga!AC13+Kupiskis!AC13+Lazdijai!AC13+Marijampole!AC13+Mazeikiai!AC13+Moletai!AC13+Neringa!AC13+Pagegiai!AC13+Pakruojis!AC13+Palanga!AC13+Panevezio_rj!AC13+Panevezys!AC13+Pasvalys!AC13+Plunge!AC13+Prienai!AC13+Radviliskis!AC13+Raseiniai!AC13+Rietavas!AC13+Rokiskis!AC13+Sakiai!AC13+Salcininkai!AC13+Siauliai!AC13+Siauliu_rj!AC13+Silale!AC13+Silute!AC13+Sirvintai!AC13+Skuodas!AC13+Svencionys!AC13+Taurage!AC13+Telsiai!AC13+Trakai!AC13+Ukmerge!AC13+Utena!AC13+Varena!AC13+Vilkaviskis!AC13+Vilniaus_rj!AC13+Vilnius!AC13+Visaginas!AC13+Zarasai!AC13</f>
        <v>10</v>
      </c>
      <c r="AD28" s="10">
        <f>Akmene!AD13+Alytaus_rj!AD13+Alytus!AD13+Anyksciai!AD13+Birstonas!AD13+Birzai!AD13+Druskininkai!AD13+Elektrenai!AD13+Ignalina!AD13+Jonava!AD13+Joniskis!AD13+Jurbarkas!AD13+Kaisiadorys!AD13+Kalvarija!AD13+Kaunas!AD13+Kauno_rj!AD13+Kazlu_ruda!AD13+Kedainiai!AD13+Kelmes!AD13+Klaipeda!AD13+Klaipedos_rj!AD13+Kretinga!AD13+Kupiskis!AD13+Lazdijai!AD13+Marijampole!AD13+Mazeikiai!AD13+Moletai!AD13+Neringa!AD13+Pagegiai!AD13+Pakruojis!AD13+Palanga!AD13+Panevezio_rj!AD13+Panevezys!AD13+Pasvalys!AD13+Plunge!AD13+Prienai!AD13+Radviliskis!AD13+Raseiniai!AD13+Rietavas!AD13+Rokiskis!AD13+Sakiai!AD13+Salcininkai!AD13+Siauliai!AD13+Siauliu_rj!AD13+Silale!AD13+Silute!AD13+Sirvintai!AD13+Skuodas!AD13+Svencionys!AD13+Taurage!AD13+Telsiai!AD13+Trakai!AD13+Ukmerge!AD13+Utena!AD13+Varena!AD13+Vilkaviskis!AD13+Vilniaus_rj!AD13+Vilnius!AD13+Visaginas!AD13+Zarasai!AD13</f>
        <v>4</v>
      </c>
      <c r="AE28" s="10">
        <f>Akmene!AE13+Alytaus_rj!AE13+Alytus!AE13+Anyksciai!AE13+Birstonas!AE13+Birzai!AE13+Druskininkai!AE13+Elektrenai!AE13+Ignalina!AE13+Jonava!AE13+Joniskis!AE13+Jurbarkas!AE13+Kaisiadorys!AE13+Kalvarija!AE13+Kaunas!AE13+Kauno_rj!AE13+Kazlu_ruda!AE13+Kedainiai!AE13+Kelmes!AE13+Klaipeda!AE13+Klaipedos_rj!AE13+Kretinga!AE13+Kupiskis!AE13+Lazdijai!AE13+Marijampole!AE13+Mazeikiai!AE13+Moletai!AE13+Neringa!AE13+Pagegiai!AE13+Pakruojis!AE13+Palanga!AE13+Panevezio_rj!AE13+Panevezys!AE13+Pasvalys!AE13+Plunge!AE13+Prienai!AE13+Radviliskis!AE13+Raseiniai!AE13+Rietavas!AE13+Rokiskis!AE13+Sakiai!AE13+Salcininkai!AE13+Siauliai!AE13+Siauliu_rj!AE13+Silale!AE13+Silute!AE13+Sirvintai!AE13+Skuodas!AE13+Svencionys!AE13+Taurage!AE13+Telsiai!AE13+Trakai!AE13+Ukmerge!AE13+Utena!AE13+Varena!AE13+Vilkaviskis!AE13+Vilniaus_rj!AE13+Vilnius!AE13+Visaginas!AE13+Zarasai!AE13</f>
        <v>10</v>
      </c>
      <c r="AF28" s="10">
        <f>Akmene!AF13+Alytaus_rj!AF13+Alytus!AF13+Anyksciai!AF13+Birstonas!AF13+Birzai!AF13+Druskininkai!AF13+Elektrenai!AF13+Ignalina!AF13+Jonava!AF13+Joniskis!AF13+Jurbarkas!AF13+Kaisiadorys!AF13+Kalvarija!AF13+Kaunas!AF13+Kauno_rj!AF13+Kazlu_ruda!AF13+Kedainiai!AF13+Kelmes!AF13+Klaipeda!AF13+Klaipedos_rj!AF13+Kretinga!AF13+Kupiskis!AF13+Lazdijai!AF13+Marijampole!AF13+Mazeikiai!AF13+Moletai!AF13+Neringa!AF13+Pagegiai!AF13+Pakruojis!AF13+Palanga!AF13+Panevezio_rj!AF13+Panevezys!AF13+Pasvalys!AF13+Plunge!AF13+Prienai!AF13+Radviliskis!AF13+Raseiniai!AF13+Rietavas!AF13+Rokiskis!AF13+Sakiai!AF13+Salcininkai!AF13+Siauliai!AF13+Siauliu_rj!AF13+Silale!AF13+Silute!AF13+Sirvintai!AF13+Skuodas!AF13+Svencionys!AF13+Taurage!AF13+Telsiai!AF13+Trakai!AF13+Ukmerge!AF13+Utena!AF13+Varena!AF13+Vilkaviskis!AF13+Vilniaus_rj!AF13+Vilnius!AF13+Visaginas!AF13+Zarasai!AF13</f>
        <v>1</v>
      </c>
      <c r="AG28" s="10">
        <f>Akmene!AG13+Alytaus_rj!AG13+Alytus!AG13+Anyksciai!AG13+Birstonas!AG13+Birzai!AG13+Druskininkai!AG13+Elektrenai!AG13+Ignalina!AG13+Jonava!AG13+Joniskis!AG13+Jurbarkas!AG13+Kaisiadorys!AG13+Kalvarija!AG13+Kaunas!AG13+Kauno_rj!AG13+Kazlu_ruda!AG13+Kedainiai!AG13+Kelmes!AG13+Klaipeda!AG13+Klaipedos_rj!AG13+Kretinga!AG13+Kupiskis!AG13+Lazdijai!AG13+Marijampole!AG13+Mazeikiai!AG13+Moletai!AG13+Neringa!AG13+Pagegiai!AG13+Pakruojis!AG13+Palanga!AG13+Panevezio_rj!AG13+Panevezys!AG13+Pasvalys!AG13+Plunge!AG13+Prienai!AG13+Radviliskis!AG13+Raseiniai!AG13+Rietavas!AG13+Rokiskis!AG13+Sakiai!AG13+Salcininkai!AG13+Siauliai!AG13+Siauliu_rj!AG13+Silale!AG13+Silute!AG13+Sirvintai!AG13+Skuodas!AG13+Svencionys!AG13+Taurage!AG13+Telsiai!AG13+Trakai!AG13+Ukmerge!AG13+Utena!AG13+Varena!AG13+Vilkaviskis!AG13+Vilniaus_rj!AG13+Vilnius!AG13+Visaginas!AG13+Zarasai!AG13</f>
        <v>5</v>
      </c>
      <c r="AH28" s="10">
        <f>Akmene!AH13+Alytaus_rj!AH13+Alytus!AH13+Anyksciai!AH13+Birstonas!AH13+Birzai!AH13+Druskininkai!AH13+Elektrenai!AH13+Ignalina!AH13+Jonava!AH13+Joniskis!AH13+Jurbarkas!AH13+Kaisiadorys!AH13+Kalvarija!AH13+Kaunas!AH13+Kauno_rj!AH13+Kazlu_ruda!AH13+Kedainiai!AH13+Kelmes!AH13+Klaipeda!AH13+Klaipedos_rj!AH13+Kretinga!AH13+Kupiskis!AH13+Lazdijai!AH13+Marijampole!AH13+Mazeikiai!AH13+Moletai!AH13+Neringa!AH13+Pagegiai!AH13+Pakruojis!AH13+Palanga!AH13+Panevezio_rj!AH13+Panevezys!AH13+Pasvalys!AH13+Plunge!AH13+Prienai!AH13+Radviliskis!AH13+Raseiniai!AH13+Rietavas!AH13+Rokiskis!AH13+Sakiai!AH13+Salcininkai!AH13+Siauliai!AH13+Siauliu_rj!AH13+Silale!AH13+Silute!AH13+Sirvintai!AH13+Skuodas!AH13+Svencionys!AH13+Taurage!AH13+Telsiai!AH13+Trakai!AH13+Ukmerge!AH13+Utena!AH13+Varena!AH13+Vilkaviskis!AH13+Vilniaus_rj!AH13+Vilnius!AH13+Visaginas!AH13+Zarasai!AH13</f>
        <v>8</v>
      </c>
      <c r="AI28" s="10">
        <f>Akmene!AI13+Alytaus_rj!AI13+Alytus!AI13+Anyksciai!AI13+Birstonas!AI13+Birzai!AI13+Druskininkai!AI13+Elektrenai!AI13+Ignalina!AI13+Jonava!AI13+Joniskis!AI13+Jurbarkas!AI13+Kaisiadorys!AI13+Kalvarija!AI13+Kaunas!AI13+Kauno_rj!AI13+Kazlu_ruda!AI13+Kedainiai!AI13+Kelmes!AI13+Klaipeda!AI13+Klaipedos_rj!AI13+Kretinga!AI13+Kupiskis!AI13+Lazdijai!AI13+Marijampole!AI13+Mazeikiai!AI13+Moletai!AI13+Neringa!AI13+Pagegiai!AI13+Pakruojis!AI13+Palanga!AI13+Panevezio_rj!AI13+Panevezys!AI13+Pasvalys!AI13+Plunge!AI13+Prienai!AI13+Radviliskis!AI13+Raseiniai!AI13+Rietavas!AI13+Rokiskis!AI13+Sakiai!AI13+Salcininkai!AI13+Siauliai!AI13+Siauliu_rj!AI13+Silale!AI13+Silute!AI13+Sirvintai!AI13+Skuodas!AI13+Svencionys!AI13+Taurage!AI13+Telsiai!AI13+Trakai!AI13+Ukmerge!AI13+Utena!AI13+Varena!AI13+Vilkaviskis!AI13+Vilniaus_rj!AI13+Vilnius!AI13+Visaginas!AI13+Zarasai!AI13</f>
        <v>4</v>
      </c>
      <c r="AJ28" s="10">
        <f>Akmene!AJ13+Alytaus_rj!AJ13+Alytus!AJ13+Anyksciai!AJ13+Birstonas!AJ13+Birzai!AJ13+Druskininkai!AJ13+Elektrenai!AJ13+Ignalina!AJ13+Jonava!AJ13+Joniskis!AJ13+Jurbarkas!AJ13+Kaisiadorys!AJ13+Kalvarija!AJ13+Kaunas!AJ13+Kauno_rj!AJ13+Kazlu_ruda!AJ13+Kedainiai!AJ13+Kelmes!AJ13+Klaipeda!AJ13+Klaipedos_rj!AJ13+Kretinga!AJ13+Kupiskis!AJ13+Lazdijai!AJ13+Marijampole!AJ13+Mazeikiai!AJ13+Moletai!AJ13+Neringa!AJ13+Pagegiai!AJ13+Pakruojis!AJ13+Palanga!AJ13+Panevezio_rj!AJ13+Panevezys!AJ13+Pasvalys!AJ13+Plunge!AJ13+Prienai!AJ13+Radviliskis!AJ13+Raseiniai!AJ13+Rietavas!AJ13+Rokiskis!AJ13+Sakiai!AJ13+Salcininkai!AJ13+Siauliai!AJ13+Siauliu_rj!AJ13+Silale!AJ13+Silute!AJ13+Sirvintai!AJ13+Skuodas!AJ13+Svencionys!AJ13+Taurage!AJ13+Telsiai!AJ13+Trakai!AJ13+Ukmerge!AJ13+Utena!AJ13+Varena!AJ13+Vilkaviskis!AJ13+Vilniaus_rj!AJ13+Vilnius!AJ13+Visaginas!AJ13+Zarasai!AJ13</f>
        <v>6</v>
      </c>
      <c r="AK28" s="10">
        <f>Akmene!AK13+Alytaus_rj!AK13+Alytus!AK13+Anyksciai!AK13+Birstonas!AK13+Birzai!AK13+Druskininkai!AK13+Elektrenai!AK13+Ignalina!AK13+Jonava!AK13+Joniskis!AK13+Jurbarkas!AK13+Kaisiadorys!AK13+Kalvarija!AK13+Kaunas!AK13+Kauno_rj!AK13+Kazlu_ruda!AK13+Kedainiai!AK13+Kelmes!AK13+Klaipeda!AK13+Klaipedos_rj!AK13+Kretinga!AK13+Kupiskis!AK13+Lazdijai!AK13+Marijampole!AK13+Mazeikiai!AK13+Moletai!AK13+Neringa!AK13+Pagegiai!AK13+Pakruojis!AK13+Palanga!AK13+Panevezio_rj!AK13+Panevezys!AK13+Pasvalys!AK13+Plunge!AK13+Prienai!AK13+Radviliskis!AK13+Raseiniai!AK13+Rietavas!AK13+Rokiskis!AK13+Sakiai!AK13+Salcininkai!AK13+Siauliai!AK13+Siauliu_rj!AK13+Silale!AK13+Silute!AK13+Sirvintai!AK13+Skuodas!AK13+Svencionys!AK13+Taurage!AK13+Telsiai!AK13+Trakai!AK13+Ukmerge!AK13+Utena!AK13+Varena!AK13+Vilkaviskis!AK13+Vilniaus_rj!AK13+Vilnius!AK13+Visaginas!AK13+Zarasai!AK13</f>
        <v>0</v>
      </c>
      <c r="AL28" s="10">
        <f>Akmene!AL13+Alytaus_rj!AL13+Alytus!AL13+Anyksciai!AL13+Birstonas!AL13+Birzai!AL13+Druskininkai!AL13+Elektrenai!AL13+Ignalina!AL13+Jonava!AL13+Joniskis!AL13+Jurbarkas!AL13+Kaisiadorys!AL13+Kalvarija!AL13+Kaunas!AL13+Kauno_rj!AL13+Kazlu_ruda!AL13+Kedainiai!AL13+Kelmes!AL13+Klaipeda!AL13+Klaipedos_rj!AL13+Kretinga!AL13+Kupiskis!AL13+Lazdijai!AL13+Marijampole!AL13+Mazeikiai!AL13+Moletai!AL13+Neringa!AL13+Pagegiai!AL13+Pakruojis!AL13+Palanga!AL13+Panevezio_rj!AL13+Panevezys!AL13+Pasvalys!AL13+Plunge!AL13+Prienai!AL13+Radviliskis!AL13+Raseiniai!AL13+Rietavas!AL13+Rokiskis!AL13+Sakiai!AL13+Salcininkai!AL13+Siauliai!AL13+Siauliu_rj!AL13+Silale!AL13+Silute!AL13+Sirvintai!AL13+Skuodas!AL13+Svencionys!AL13+Taurage!AL13+Telsiai!AL13+Trakai!AL13+Ukmerge!AL13+Utena!AL13+Varena!AL13+Vilkaviskis!AL13+Vilniaus_rj!AL13+Vilnius!AL13+Visaginas!AL13+Zarasai!AL13</f>
        <v>95</v>
      </c>
      <c r="AM28" s="10">
        <f>Akmene!AM13+Alytaus_rj!AM13+Alytus!AM13+Anyksciai!AM13+Birstonas!AM13+Birzai!AM13+Druskininkai!AM13+Elektrenai!AM13+Ignalina!AM13+Jonava!AM13+Joniskis!AM13+Jurbarkas!AM13+Kaisiadorys!AM13+Kalvarija!AM13+Kaunas!AM13+Kauno_rj!AM13+Kazlu_ruda!AM13+Kedainiai!AM13+Kelmes!AM13+Klaipeda!AM13+Klaipedos_rj!AM13+Kretinga!AM13+Kupiskis!AM13+Lazdijai!AM13+Marijampole!AM13+Mazeikiai!AM13+Moletai!AM13+Neringa!AM13+Pagegiai!AM13+Pakruojis!AM13+Palanga!AM13+Panevezio_rj!AM13+Panevezys!AM13+Pasvalys!AM13+Plunge!AM13+Prienai!AM13+Radviliskis!AM13+Raseiniai!AM13+Rietavas!AM13+Rokiskis!AM13+Sakiai!AM13+Salcininkai!AM13+Siauliai!AM13+Siauliu_rj!AM13+Silale!AM13+Silute!AM13+Sirvintai!AM13+Skuodas!AM13+Svencionys!AM13+Taurage!AM13+Telsiai!AM13+Trakai!AM13+Ukmerge!AM13+Utena!AM13+Varena!AM13+Vilkaviskis!AM13+Vilniaus_rj!AM13+Vilnius!AM13+Visaginas!AM13+Zarasai!AM13</f>
        <v>24</v>
      </c>
      <c r="AN28" s="10">
        <f>Akmene!AN13+Alytaus_rj!AN13+Alytus!AN13+Anyksciai!AN13+Birstonas!AN13+Birzai!AN13+Druskininkai!AN13+Elektrenai!AN13+Ignalina!AN13+Jonava!AN13+Joniskis!AN13+Jurbarkas!AN13+Kaisiadorys!AN13+Kalvarija!AN13+Kaunas!AN13+Kauno_rj!AN13+Kazlu_ruda!AN13+Kedainiai!AN13+Kelmes!AN13+Klaipeda!AN13+Klaipedos_rj!AN13+Kretinga!AN13+Kupiskis!AN13+Lazdijai!AN13+Marijampole!AN13+Mazeikiai!AN13+Moletai!AN13+Neringa!AN13+Pagegiai!AN13+Pakruojis!AN13+Palanga!AN13+Panevezio_rj!AN13+Panevezys!AN13+Pasvalys!AN13+Plunge!AN13+Prienai!AN13+Radviliskis!AN13+Raseiniai!AN13+Rietavas!AN13+Rokiskis!AN13+Sakiai!AN13+Salcininkai!AN13+Siauliai!AN13+Siauliu_rj!AN13+Silale!AN13+Silute!AN13+Sirvintai!AN13+Skuodas!AN13+Svencionys!AN13+Taurage!AN13+Telsiai!AN13+Trakai!AN13+Ukmerge!AN13+Utena!AN13+Varena!AN13+Vilkaviskis!AN13+Vilniaus_rj!AN13+Vilnius!AN13+Visaginas!AN13+Zarasai!AN13</f>
        <v>42</v>
      </c>
      <c r="AO28" s="10">
        <f>Akmene!AO13+Alytaus_rj!AO13+Alytus!AO13+Anyksciai!AO13+Birstonas!AO13+Birzai!AO13+Druskininkai!AO13+Elektrenai!AO13+Ignalina!AO13+Jonava!AO13+Joniskis!AO13+Jurbarkas!AO13+Kaisiadorys!AO13+Kalvarija!AO13+Kaunas!AO13+Kauno_rj!AO13+Kazlu_ruda!AO13+Kedainiai!AO13+Kelmes!AO13+Klaipeda!AO13+Klaipedos_rj!AO13+Kretinga!AO13+Kupiskis!AO13+Lazdijai!AO13+Marijampole!AO13+Mazeikiai!AO13+Moletai!AO13+Neringa!AO13+Pagegiai!AO13+Pakruojis!AO13+Palanga!AO13+Panevezio_rj!AO13+Panevezys!AO13+Pasvalys!AO13+Plunge!AO13+Prienai!AO13+Radviliskis!AO13+Raseiniai!AO13+Rietavas!AO13+Rokiskis!AO13+Sakiai!AO13+Salcininkai!AO13+Siauliai!AO13+Siauliu_rj!AO13+Silale!AO13+Silute!AO13+Sirvintai!AO13+Skuodas!AO13+Svencionys!AO13+Taurage!AO13+Telsiai!AO13+Trakai!AO13+Ukmerge!AO13+Utena!AO13+Varena!AO13+Vilkaviskis!AO13+Vilniaus_rj!AO13+Vilnius!AO13+Visaginas!AO13+Zarasai!AO13</f>
        <v>164</v>
      </c>
      <c r="AP28" s="10">
        <f>Akmene!AP13+Alytaus_rj!AP13+Alytus!AP13+Anyksciai!AP13+Birstonas!AP13+Birzai!AP13+Druskininkai!AP13+Elektrenai!AP13+Ignalina!AP13+Jonava!AP13+Joniskis!AP13+Jurbarkas!AP13+Kaisiadorys!AP13+Kalvarija!AP13+Kaunas!AP13+Kauno_rj!AP13+Kazlu_ruda!AP13+Kedainiai!AP13+Kelmes!AP13+Klaipeda!AP13+Klaipedos_rj!AP13+Kretinga!AP13+Kupiskis!AP13+Lazdijai!AP13+Marijampole!AP13+Mazeikiai!AP13+Moletai!AP13+Neringa!AP13+Pagegiai!AP13+Pakruojis!AP13+Palanga!AP13+Panevezio_rj!AP13+Panevezys!AP13+Pasvalys!AP13+Plunge!AP13+Prienai!AP13+Radviliskis!AP13+Raseiniai!AP13+Rietavas!AP13+Rokiskis!AP13+Sakiai!AP13+Salcininkai!AP13+Siauliai!AP13+Siauliu_rj!AP13+Silale!AP13+Silute!AP13+Sirvintai!AP13+Skuodas!AP13+Svencionys!AP13+Taurage!AP13+Telsiai!AP13+Trakai!AP13+Ukmerge!AP13+Utena!AP13+Varena!AP13+Vilkaviskis!AP13+Vilniaus_rj!AP13+Vilnius!AP13+Visaginas!AP13+Zarasai!AP13</f>
        <v>18</v>
      </c>
      <c r="AQ28" s="10">
        <f>Akmene!AQ13+Alytaus_rj!AQ13+Alytus!AQ13+Anyksciai!AQ13+Birstonas!AQ13+Birzai!AQ13+Druskininkai!AQ13+Elektrenai!AQ13+Ignalina!AQ13+Jonava!AQ13+Joniskis!AQ13+Jurbarkas!AQ13+Kaisiadorys!AQ13+Kalvarija!AQ13+Kaunas!AQ13+Kauno_rj!AQ13+Kazlu_ruda!AQ13+Kedainiai!AQ13+Kelmes!AQ13+Klaipeda!AQ13+Klaipedos_rj!AQ13+Kretinga!AQ13+Kupiskis!AQ13+Lazdijai!AQ13+Marijampole!AQ13+Mazeikiai!AQ13+Moletai!AQ13+Neringa!AQ13+Pagegiai!AQ13+Pakruojis!AQ13+Palanga!AQ13+Panevezio_rj!AQ13+Panevezys!AQ13+Pasvalys!AQ13+Plunge!AQ13+Prienai!AQ13+Radviliskis!AQ13+Raseiniai!AQ13+Rietavas!AQ13+Rokiskis!AQ13+Sakiai!AQ13+Salcininkai!AQ13+Siauliai!AQ13+Siauliu_rj!AQ13+Silale!AQ13+Silute!AQ13+Sirvintai!AQ13+Skuodas!AQ13+Svencionys!AQ13+Taurage!AQ13+Telsiai!AQ13+Trakai!AQ13+Ukmerge!AQ13+Utena!AQ13+Varena!AQ13+Vilkaviskis!AQ13+Vilniaus_rj!AQ13+Vilnius!AQ13+Visaginas!AQ13+Zarasai!AQ13</f>
        <v>487</v>
      </c>
      <c r="AR28" s="4"/>
      <c r="AS28" s="4"/>
      <c r="AT28" s="4"/>
      <c r="AU28" s="4"/>
      <c r="AV28" s="4"/>
    </row>
    <row r="29" spans="1:48" ht="21.75" customHeight="1">
      <c r="A29" s="2">
        <v>3</v>
      </c>
      <c r="B29" s="30" t="s">
        <v>17</v>
      </c>
      <c r="C29" s="58">
        <f t="shared" si="6"/>
        <v>198</v>
      </c>
      <c r="D29" s="48">
        <f t="shared" si="5"/>
        <v>11</v>
      </c>
      <c r="E29" s="10">
        <f>Akmene!E14+Alytaus_rj!E14+Alytus!E14+Anyksciai!E14+Birstonas!E14+Birzai!E14+Druskininkai!E14+Elektrenai!E14+Ignalina!E14+Jonava!E14+Joniskis!E14+Jurbarkas!E14+Kaisiadorys!E14+Kalvarija!E14+Kaunas!E14+Kauno_rj!E14+Kazlu_ruda!E14+Kedainiai!E14+Kelmes!E14+Klaipeda!E14+Klaipedos_rj!E14+Kretinga!E14+Kupiskis!E14+Lazdijai!E14+Marijampole!E14+Mazeikiai!E14+Moletai!E14+Neringa!E14+Pagegiai!E14+Pakruojis!E14+Palanga!E14+Panevezio_rj!E14+Panevezys!E14+Pasvalys!E14+Plunge!E14+Prienai!E14+Radviliskis!E14+Raseiniai!E14+Rietavas!E14+Rokiskis!E14+Sakiai!E14+Salcininkai!E14+Siauliai!E14+Siauliu_rj!E14+Silale!E14+Silute!E14+Sirvintai!E14+Skuodas!E14+Svencionys!E14+Taurage!E14+Telsiai!E14+Trakai!E14+Ukmerge!E14+Utena!E14+Varena!E14+Vilkaviskis!E14+Vilniaus_rj!E14+Vilnius!E14+Visaginas!E14+Zarasai!E14</f>
        <v>58</v>
      </c>
      <c r="F29" s="10">
        <f>Akmene!F14+Alytaus_rj!F14+Alytus!F14+Anyksciai!F14+Birstonas!F14+Birzai!F14+Druskininkai!F14+Elektrenai!F14+Ignalina!F14+Jonava!F14+Joniskis!F14+Jurbarkas!F14+Kaisiadorys!F14+Kalvarija!F14+Kaunas!F14+Kauno_rj!F14+Kazlu_ruda!F14+Kedainiai!F14+Kelmes!F14+Klaipeda!F14+Klaipedos_rj!F14+Kretinga!F14+Kupiskis!F14+Lazdijai!F14+Marijampole!F14+Mazeikiai!F14+Moletai!F14+Neringa!F14+Pagegiai!F14+Pakruojis!F14+Palanga!F14+Panevezio_rj!F14+Panevezys!F14+Pasvalys!F14+Plunge!F14+Prienai!F14+Radviliskis!F14+Raseiniai!F14+Rietavas!F14+Rokiskis!F14+Sakiai!F14+Salcininkai!F14+Siauliai!F14+Siauliu_rj!F14+Silale!F14+Silute!F14+Sirvintai!F14+Skuodas!F14+Svencionys!F14+Taurage!F14+Telsiai!F14+Trakai!F14+Ukmerge!F14+Utena!F14+Varena!F14+Vilkaviskis!F14+Vilniaus_rj!F14+Vilnius!F14+Visaginas!F14+Zarasai!F14</f>
        <v>6</v>
      </c>
      <c r="G29" s="9">
        <f t="shared" si="7"/>
        <v>45</v>
      </c>
      <c r="H29" s="10">
        <f>Akmene!H14+Alytaus_rj!H14+Alytus!H14+Anyksciai!H14+Birstonas!H14+Birzai!H14+Druskininkai!H14+Elektrenai!H14+Ignalina!H14+Jonava!H14+Joniskis!H14+Jurbarkas!H14+Kaisiadorys!H14+Kalvarija!H14+Kaunas!H14+Kauno_rj!H14+Kazlu_ruda!H14+Kedainiai!H14+Kelmes!H14+Klaipeda!H14+Klaipedos_rj!H14+Kretinga!H14+Kupiskis!H14+Lazdijai!H14+Marijampole!H14+Mazeikiai!H14+Moletai!H14+Neringa!H14+Pagegiai!H14+Pakruojis!H14+Palanga!H14+Panevezio_rj!H14+Panevezys!H14+Pasvalys!H14+Plunge!H14+Prienai!H14+Radviliskis!H14+Raseiniai!H14+Rietavas!H14+Rokiskis!H14+Sakiai!H14+Salcininkai!H14+Siauliai!H14+Siauliu_rj!H14+Silale!H14+Silute!H14+Sirvintai!H14+Skuodas!H14+Svencionys!H14+Taurage!H14+Telsiai!H14+Trakai!H14+Ukmerge!H14+Utena!H14+Varena!H14+Vilkaviskis!H14+Vilniaus_rj!H14+Vilnius!H14+Visaginas!H14+Zarasai!H14</f>
        <v>3</v>
      </c>
      <c r="I29" s="10">
        <f>Akmene!I14+Alytaus_rj!I14+Alytus!I14+Anyksciai!I14+Birstonas!I14+Birzai!I14+Druskininkai!I14+Elektrenai!I14+Ignalina!I14+Jonava!I14+Joniskis!I14+Jurbarkas!I14+Kaisiadorys!I14+Kalvarija!I14+Kaunas!I14+Kauno_rj!I14+Kazlu_ruda!I14+Kedainiai!I14+Kelmes!I14+Klaipeda!I14+Klaipedos_rj!I14+Kretinga!I14+Kupiskis!I14+Lazdijai!I14+Marijampole!I14+Mazeikiai!I14+Moletai!I14+Neringa!I14+Pagegiai!I14+Pakruojis!I14+Palanga!I14+Panevezio_rj!I14+Panevezys!I14+Pasvalys!I14+Plunge!I14+Prienai!I14+Radviliskis!I14+Raseiniai!I14+Rietavas!I14+Rokiskis!I14+Sakiai!I14+Salcininkai!I14+Siauliai!I14+Siauliu_rj!I14+Silale!I14+Silute!I14+Sirvintai!I14+Skuodas!I14+Svencionys!I14+Taurage!I14+Telsiai!I14+Trakai!I14+Ukmerge!I14+Utena!I14+Varena!I14+Vilkaviskis!I14+Vilniaus_rj!I14+Vilnius!I14+Visaginas!I14+Zarasai!I14</f>
        <v>2</v>
      </c>
      <c r="J29" s="10">
        <f>Akmene!J14+Alytaus_rj!J14+Alytus!J14+Anyksciai!J14+Birstonas!J14+Birzai!J14+Druskininkai!J14+Elektrenai!J14+Ignalina!J14+Jonava!J14+Joniskis!J14+Jurbarkas!J14+Kaisiadorys!J14+Kalvarija!J14+Kaunas!J14+Kauno_rj!J14+Kazlu_ruda!J14+Kedainiai!J14+Kelmes!J14+Klaipeda!J14+Klaipedos_rj!J14+Kretinga!J14+Kupiskis!J14+Lazdijai!J14+Marijampole!J14+Mazeikiai!J14+Moletai!J14+Neringa!J14+Pagegiai!J14+Pakruojis!J14+Palanga!J14+Panevezio_rj!J14+Panevezys!J14+Pasvalys!J14+Plunge!J14+Prienai!J14+Radviliskis!J14+Raseiniai!J14+Rietavas!J14+Rokiskis!J14+Sakiai!J14+Salcininkai!J14+Siauliai!J14+Siauliu_rj!J14+Silale!J14+Silute!J14+Sirvintai!J14+Skuodas!J14+Svencionys!J14+Taurage!J14+Telsiai!J14+Trakai!J14+Ukmerge!J14+Utena!J14+Varena!J14+Vilkaviskis!J14+Vilniaus_rj!J14+Vilnius!J14+Visaginas!J14+Zarasai!J14</f>
        <v>1</v>
      </c>
      <c r="K29" s="10">
        <f>Akmene!K14+Alytaus_rj!K14+Alytus!K14+Anyksciai!K14+Birstonas!K14+Birzai!K14+Druskininkai!K14+Elektrenai!K14+Ignalina!K14+Jonava!K14+Joniskis!K14+Jurbarkas!K14+Kaisiadorys!K14+Kalvarija!K14+Kaunas!K14+Kauno_rj!K14+Kazlu_ruda!K14+Kedainiai!K14+Kelmes!K14+Klaipeda!K14+Klaipedos_rj!K14+Kretinga!K14+Kupiskis!K14+Lazdijai!K14+Marijampole!K14+Mazeikiai!K14+Moletai!K14+Neringa!K14+Pagegiai!K14+Pakruojis!K14+Palanga!K14+Panevezio_rj!K14+Panevezys!K14+Pasvalys!K14+Plunge!K14+Prienai!K14+Radviliskis!K14+Raseiniai!K14+Rietavas!K14+Rokiskis!K14+Sakiai!K14+Salcininkai!K14+Siauliai!K14+Siauliu_rj!K14+Silale!K14+Silute!K14+Sirvintai!K14+Skuodas!K14+Svencionys!K14+Taurage!K14+Telsiai!K14+Trakai!K14+Ukmerge!K14+Utena!K14+Varena!K14+Vilkaviskis!K14+Vilniaus_rj!K14+Vilnius!K14+Visaginas!K14+Zarasai!K14</f>
        <v>1</v>
      </c>
      <c r="L29" s="10">
        <f>Akmene!L14+Alytaus_rj!L14+Alytus!L14+Anyksciai!L14+Birstonas!L14+Birzai!L14+Druskininkai!L14+Elektrenai!L14+Ignalina!L14+Jonava!L14+Joniskis!L14+Jurbarkas!L14+Kaisiadorys!L14+Kalvarija!L14+Kaunas!L14+Kauno_rj!L14+Kazlu_ruda!L14+Kedainiai!L14+Kelmes!L14+Klaipeda!L14+Klaipedos_rj!L14+Kretinga!L14+Kupiskis!L14+Lazdijai!L14+Marijampole!L14+Mazeikiai!L14+Moletai!L14+Neringa!L14+Pagegiai!L14+Pakruojis!L14+Palanga!L14+Panevezio_rj!L14+Panevezys!L14+Pasvalys!L14+Plunge!L14+Prienai!L14+Radviliskis!L14+Raseiniai!L14+Rietavas!L14+Rokiskis!L14+Sakiai!L14+Salcininkai!L14+Siauliai!L14+Siauliu_rj!L14+Silale!L14+Silute!L14+Sirvintai!L14+Skuodas!L14+Svencionys!L14+Taurage!L14+Telsiai!L14+Trakai!L14+Ukmerge!L14+Utena!L14+Varena!L14+Vilkaviskis!L14+Vilniaus_rj!L14+Vilnius!L14+Visaginas!L14+Zarasai!L14</f>
        <v>3</v>
      </c>
      <c r="M29" s="10">
        <f>Akmene!M14+Alytaus_rj!M14+Alytus!M14+Anyksciai!M14+Birstonas!M14+Birzai!M14+Druskininkai!M14+Elektrenai!M14+Ignalina!M14+Jonava!M14+Joniskis!M14+Jurbarkas!M14+Kaisiadorys!M14+Kalvarija!M14+Kaunas!M14+Kauno_rj!M14+Kazlu_ruda!M14+Kedainiai!M14+Kelmes!M14+Klaipeda!M14+Klaipedos_rj!M14+Kretinga!M14+Kupiskis!M14+Lazdijai!M14+Marijampole!M14+Mazeikiai!M14+Moletai!M14+Neringa!M14+Pagegiai!M14+Pakruojis!M14+Palanga!M14+Panevezio_rj!M14+Panevezys!M14+Pasvalys!M14+Plunge!M14+Prienai!M14+Radviliskis!M14+Raseiniai!M14+Rietavas!M14+Rokiskis!M14+Sakiai!M14+Salcininkai!M14+Siauliai!M14+Siauliu_rj!M14+Silale!M14+Silute!M14+Sirvintai!M14+Skuodas!M14+Svencionys!M14+Taurage!M14+Telsiai!M14+Trakai!M14+Ukmerge!M14+Utena!M14+Varena!M14+Vilkaviskis!M14+Vilniaus_rj!M14+Vilnius!M14+Visaginas!M14+Zarasai!M14</f>
        <v>3</v>
      </c>
      <c r="N29" s="10">
        <f>Akmene!N14+Alytaus_rj!N14+Alytus!N14+Anyksciai!N14+Birstonas!N14+Birzai!N14+Druskininkai!N14+Elektrenai!N14+Ignalina!N14+Jonava!N14+Joniskis!N14+Jurbarkas!N14+Kaisiadorys!N14+Kalvarija!N14+Kaunas!N14+Kauno_rj!N14+Kazlu_ruda!N14+Kedainiai!N14+Kelmes!N14+Klaipeda!N14+Klaipedos_rj!N14+Kretinga!N14+Kupiskis!N14+Lazdijai!N14+Marijampole!N14+Mazeikiai!N14+Moletai!N14+Neringa!N14+Pagegiai!N14+Pakruojis!N14+Palanga!N14+Panevezio_rj!N14+Panevezys!N14+Pasvalys!N14+Plunge!N14+Prienai!N14+Radviliskis!N14+Raseiniai!N14+Rietavas!N14+Rokiskis!N14+Sakiai!N14+Salcininkai!N14+Siauliai!N14+Siauliu_rj!N14+Silale!N14+Silute!N14+Sirvintai!N14+Skuodas!N14+Svencionys!N14+Taurage!N14+Telsiai!N14+Trakai!N14+Ukmerge!N14+Utena!N14+Varena!N14+Vilkaviskis!N14+Vilniaus_rj!N14+Vilnius!N14+Visaginas!N14+Zarasai!N14</f>
        <v>25</v>
      </c>
      <c r="O29" s="10">
        <f>Akmene!O14+Alytaus_rj!O14+Alytus!O14+Anyksciai!O14+Birstonas!O14+Birzai!O14+Druskininkai!O14+Elektrenai!O14+Ignalina!O14+Jonava!O14+Joniskis!O14+Jurbarkas!O14+Kaisiadorys!O14+Kalvarija!O14+Kaunas!O14+Kauno_rj!O14+Kazlu_ruda!O14+Kedainiai!O14+Kelmes!O14+Klaipeda!O14+Klaipedos_rj!O14+Kretinga!O14+Kupiskis!O14+Lazdijai!O14+Marijampole!O14+Mazeikiai!O14+Moletai!O14+Neringa!O14+Pagegiai!O14+Pakruojis!O14+Palanga!O14+Panevezio_rj!O14+Panevezys!O14+Pasvalys!O14+Plunge!O14+Prienai!O14+Radviliskis!O14+Raseiniai!O14+Rietavas!O14+Rokiskis!O14+Sakiai!O14+Salcininkai!O14+Siauliai!O14+Siauliu_rj!O14+Silale!O14+Silute!O14+Sirvintai!O14+Skuodas!O14+Svencionys!O14+Taurage!O14+Telsiai!O14+Trakai!O14+Ukmerge!O14+Utena!O14+Varena!O14+Vilkaviskis!O14+Vilniaus_rj!O14+Vilnius!O14+Visaginas!O14+Zarasai!O14</f>
        <v>8</v>
      </c>
      <c r="P29" s="10">
        <f>Akmene!P14+Alytaus_rj!P14+Alytus!P14+Anyksciai!P14+Birstonas!P14+Birzai!P14+Druskininkai!P14+Elektrenai!P14+Ignalina!P14+Jonava!P14+Joniskis!P14+Jurbarkas!P14+Kaisiadorys!P14+Kalvarija!P14+Kaunas!P14+Kauno_rj!P14+Kazlu_ruda!P14+Kedainiai!P14+Kelmes!P14+Klaipeda!P14+Klaipedos_rj!P14+Kretinga!P14+Kupiskis!P14+Lazdijai!P14+Marijampole!P14+Mazeikiai!P14+Moletai!P14+Neringa!P14+Pagegiai!P14+Pakruojis!P14+Palanga!P14+Panevezio_rj!P14+Panevezys!P14+Pasvalys!P14+Plunge!P14+Prienai!P14+Radviliskis!P14+Raseiniai!P14+Rietavas!P14+Rokiskis!P14+Sakiai!P14+Salcininkai!P14+Siauliai!P14+Siauliu_rj!P14+Silale!P14+Silute!P14+Sirvintai!P14+Skuodas!P14+Svencionys!P14+Taurage!P14+Telsiai!P14+Trakai!P14+Ukmerge!P14+Utena!P14+Varena!P14+Vilkaviskis!P14+Vilniaus_rj!P14+Vilnius!P14+Visaginas!P14+Zarasai!P14</f>
        <v>23</v>
      </c>
      <c r="Q29" s="10">
        <f>Akmene!Q14+Alytaus_rj!Q14+Alytus!Q14+Anyksciai!Q14+Birstonas!Q14+Birzai!Q14+Druskininkai!Q14+Elektrenai!Q14+Ignalina!Q14+Jonava!Q14+Joniskis!Q14+Jurbarkas!Q14+Kaisiadorys!Q14+Kalvarija!Q14+Kaunas!Q14+Kauno_rj!Q14+Kazlu_ruda!Q14+Kedainiai!Q14+Kelmes!Q14+Klaipeda!Q14+Klaipedos_rj!Q14+Kretinga!Q14+Kupiskis!Q14+Lazdijai!Q14+Marijampole!Q14+Mazeikiai!Q14+Moletai!Q14+Neringa!Q14+Pagegiai!Q14+Pakruojis!Q14+Palanga!Q14+Panevezio_rj!Q14+Panevezys!Q14+Pasvalys!Q14+Plunge!Q14+Prienai!Q14+Radviliskis!Q14+Raseiniai!Q14+Rietavas!Q14+Rokiskis!Q14+Sakiai!Q14+Salcininkai!Q14+Siauliai!Q14+Siauliu_rj!Q14+Silale!Q14+Silute!Q14+Sirvintai!Q14+Skuodas!Q14+Svencionys!Q14+Taurage!Q14+Telsiai!Q14+Trakai!Q14+Ukmerge!Q14+Utena!Q14+Varena!Q14+Vilkaviskis!Q14+Vilniaus_rj!Q14+Vilnius!Q14+Visaginas!Q14+Zarasai!Q14</f>
        <v>8</v>
      </c>
      <c r="R29" s="10">
        <f>Akmene!R14+Alytaus_rj!R14+Alytus!R14+Anyksciai!R14+Birstonas!R14+Birzai!R14+Druskininkai!R14+Elektrenai!R14+Ignalina!R14+Jonava!R14+Joniskis!R14+Jurbarkas!R14+Kaisiadorys!R14+Kalvarija!R14+Kaunas!R14+Kauno_rj!R14+Kazlu_ruda!R14+Kedainiai!R14+Kelmes!R14+Klaipeda!R14+Klaipedos_rj!R14+Kretinga!R14+Kupiskis!R14+Lazdijai!R14+Marijampole!R14+Mazeikiai!R14+Moletai!R14+Neringa!R14+Pagegiai!R14+Pakruojis!R14+Palanga!R14+Panevezio_rj!R14+Panevezys!R14+Pasvalys!R14+Plunge!R14+Prienai!R14+Radviliskis!R14+Raseiniai!R14+Rietavas!R14+Rokiskis!R14+Sakiai!R14+Salcininkai!R14+Siauliai!R14+Siauliu_rj!R14+Silale!R14+Silute!R14+Sirvintai!R14+Skuodas!R14+Svencionys!R14+Taurage!R14+Telsiai!R14+Trakai!R14+Ukmerge!R14+Utena!R14+Varena!R14+Vilkaviskis!R14+Vilniaus_rj!R14+Vilnius!R14+Visaginas!R14+Zarasai!R14</f>
        <v>1</v>
      </c>
      <c r="S29" s="10">
        <f>Akmene!S14+Alytaus_rj!S14+Alytus!S14+Anyksciai!S14+Birstonas!S14+Birzai!S14+Druskininkai!S14+Elektrenai!S14+Ignalina!S14+Jonava!S14+Joniskis!S14+Jurbarkas!S14+Kaisiadorys!S14+Kalvarija!S14+Kaunas!S14+Kauno_rj!S14+Kazlu_ruda!S14+Kedainiai!S14+Kelmes!S14+Klaipeda!S14+Klaipedos_rj!S14+Kretinga!S14+Kupiskis!S14+Lazdijai!S14+Marijampole!S14+Mazeikiai!S14+Moletai!S14+Neringa!S14+Pagegiai!S14+Pakruojis!S14+Palanga!S14+Panevezio_rj!S14+Panevezys!S14+Pasvalys!S14+Plunge!S14+Prienai!S14+Radviliskis!S14+Raseiniai!S14+Rietavas!S14+Rokiskis!S14+Sakiai!S14+Salcininkai!S14+Siauliai!S14+Siauliu_rj!S14+Silale!S14+Silute!S14+Sirvintai!S14+Skuodas!S14+Svencionys!S14+Taurage!S14+Telsiai!S14+Trakai!S14+Ukmerge!S14+Utena!S14+Varena!S14+Vilkaviskis!S14+Vilniaus_rj!S14+Vilnius!S14+Visaginas!S14+Zarasai!S14</f>
        <v>6</v>
      </c>
      <c r="T29" s="10">
        <f>Akmene!T14+Alytaus_rj!T14+Alytus!T14+Anyksciai!T14+Birstonas!T14+Birzai!T14+Druskininkai!T14+Elektrenai!T14+Ignalina!T14+Jonava!T14+Joniskis!T14+Jurbarkas!T14+Kaisiadorys!T14+Kalvarija!T14+Kaunas!T14+Kauno_rj!T14+Kazlu_ruda!T14+Kedainiai!T14+Kelmes!T14+Klaipeda!T14+Klaipedos_rj!T14+Kretinga!T14+Kupiskis!T14+Lazdijai!T14+Marijampole!T14+Mazeikiai!T14+Moletai!T14+Neringa!T14+Pagegiai!T14+Pakruojis!T14+Palanga!T14+Panevezio_rj!T14+Panevezys!T14+Pasvalys!T14+Plunge!T14+Prienai!T14+Radviliskis!T14+Raseiniai!T14+Rietavas!T14+Rokiskis!T14+Sakiai!T14+Salcininkai!T14+Siauliai!T14+Siauliu_rj!T14+Silale!T14+Silute!T14+Sirvintai!T14+Skuodas!T14+Svencionys!T14+Taurage!T14+Telsiai!T14+Trakai!T14+Ukmerge!T14+Utena!T14+Varena!T14+Vilkaviskis!T14+Vilniaus_rj!T14+Vilnius!T14+Visaginas!T14+Zarasai!T14</f>
        <v>0</v>
      </c>
      <c r="U29" s="10">
        <f>Akmene!U14+Alytaus_rj!U14+Alytus!U14+Anyksciai!U14+Birstonas!U14+Birzai!U14+Druskininkai!U14+Elektrenai!U14+Ignalina!U14+Jonava!U14+Joniskis!U14+Jurbarkas!U14+Kaisiadorys!U14+Kalvarija!U14+Kaunas!U14+Kauno_rj!U14+Kazlu_ruda!U14+Kedainiai!U14+Kelmes!U14+Klaipeda!U14+Klaipedos_rj!U14+Kretinga!U14+Kupiskis!U14+Lazdijai!U14+Marijampole!U14+Mazeikiai!U14+Moletai!U14+Neringa!U14+Pagegiai!U14+Pakruojis!U14+Palanga!U14+Panevezio_rj!U14+Panevezys!U14+Pasvalys!U14+Plunge!U14+Prienai!U14+Radviliskis!U14+Raseiniai!U14+Rietavas!U14+Rokiskis!U14+Sakiai!U14+Salcininkai!U14+Siauliai!U14+Siauliu_rj!U14+Silale!U14+Silute!U14+Sirvintai!U14+Skuodas!U14+Svencionys!U14+Taurage!U14+Telsiai!U14+Trakai!U14+Ukmerge!U14+Utena!U14+Varena!U14+Vilkaviskis!U14+Vilniaus_rj!U14+Vilnius!U14+Visaginas!U14+Zarasai!U14</f>
        <v>0</v>
      </c>
      <c r="V29" s="10">
        <f>Akmene!V14+Alytaus_rj!V14+Alytus!V14+Anyksciai!V14+Birstonas!V14+Birzai!V14+Druskininkai!V14+Elektrenai!V14+Ignalina!V14+Jonava!V14+Joniskis!V14+Jurbarkas!V14+Kaisiadorys!V14+Kalvarija!V14+Kaunas!V14+Kauno_rj!V14+Kazlu_ruda!V14+Kedainiai!V14+Kelmes!V14+Klaipeda!V14+Klaipedos_rj!V14+Kretinga!V14+Kupiskis!V14+Lazdijai!V14+Marijampole!V14+Mazeikiai!V14+Moletai!V14+Neringa!V14+Pagegiai!V14+Pakruojis!V14+Palanga!V14+Panevezio_rj!V14+Panevezys!V14+Pasvalys!V14+Plunge!V14+Prienai!V14+Radviliskis!V14+Raseiniai!V14+Rietavas!V14+Rokiskis!V14+Sakiai!V14+Salcininkai!V14+Siauliai!V14+Siauliu_rj!V14+Silale!V14+Silute!V14+Sirvintai!V14+Skuodas!V14+Svencionys!V14+Taurage!V14+Telsiai!V14+Trakai!V14+Ukmerge!V14+Utena!V14+Varena!V14+Vilkaviskis!V14+Vilniaus_rj!V14+Vilnius!V14+Visaginas!V14+Zarasai!V14</f>
        <v>2</v>
      </c>
      <c r="W29" s="10">
        <f>Akmene!W14+Alytaus_rj!W14+Alytus!W14+Anyksciai!W14+Birstonas!W14+Birzai!W14+Druskininkai!W14+Elektrenai!W14+Ignalina!W14+Jonava!W14+Joniskis!W14+Jurbarkas!W14+Kaisiadorys!W14+Kalvarija!W14+Kaunas!W14+Kauno_rj!W14+Kazlu_ruda!W14+Kedainiai!W14+Kelmes!W14+Klaipeda!W14+Klaipedos_rj!W14+Kretinga!W14+Kupiskis!W14+Lazdijai!W14+Marijampole!W14+Mazeikiai!W14+Moletai!W14+Neringa!W14+Pagegiai!W14+Pakruojis!W14+Palanga!W14+Panevezio_rj!W14+Panevezys!W14+Pasvalys!W14+Plunge!W14+Prienai!W14+Radviliskis!W14+Raseiniai!W14+Rietavas!W14+Rokiskis!W14+Sakiai!W14+Salcininkai!W14+Siauliai!W14+Siauliu_rj!W14+Silale!W14+Silute!W14+Sirvintai!W14+Skuodas!W14+Svencionys!W14+Taurage!W14+Telsiai!W14+Trakai!W14+Ukmerge!W14+Utena!W14+Varena!W14+Vilkaviskis!W14+Vilniaus_rj!W14+Vilnius!W14+Visaginas!W14+Zarasai!W14</f>
        <v>86</v>
      </c>
      <c r="X29" s="10">
        <f>Akmene!X14+Alytaus_rj!X14+Alytus!X14+Anyksciai!X14+Birstonas!X14+Birzai!X14+Druskininkai!X14+Elektrenai!X14+Ignalina!X14+Jonava!X14+Joniskis!X14+Jurbarkas!X14+Kaisiadorys!X14+Kalvarija!X14+Kaunas!X14+Kauno_rj!X14+Kazlu_ruda!X14+Kedainiai!X14+Kelmes!X14+Klaipeda!X14+Klaipedos_rj!X14+Kretinga!X14+Kupiskis!X14+Lazdijai!X14+Marijampole!X14+Mazeikiai!X14+Moletai!X14+Neringa!X14+Pagegiai!X14+Pakruojis!X14+Palanga!X14+Panevezio_rj!X14+Panevezys!X14+Pasvalys!X14+Plunge!X14+Prienai!X14+Radviliskis!X14+Raseiniai!X14+Rietavas!X14+Rokiskis!X14+Sakiai!X14+Salcininkai!X14+Siauliai!X14+Siauliu_rj!X14+Silale!X14+Silute!X14+Sirvintai!X14+Skuodas!X14+Svencionys!X14+Taurage!X14+Telsiai!X14+Trakai!X14+Ukmerge!X14+Utena!X14+Varena!X14+Vilkaviskis!X14+Vilniaus_rj!X14+Vilnius!X14+Visaginas!X14+Zarasai!X14</f>
        <v>16</v>
      </c>
      <c r="Y29" s="10">
        <f>Akmene!Y14+Alytaus_rj!Y14+Alytus!Y14+Anyksciai!Y14+Birstonas!Y14+Birzai!Y14+Druskininkai!Y14+Elektrenai!Y14+Ignalina!Y14+Jonava!Y14+Joniskis!Y14+Jurbarkas!Y14+Kaisiadorys!Y14+Kalvarija!Y14+Kaunas!Y14+Kauno_rj!Y14+Kazlu_ruda!Y14+Kedainiai!Y14+Kelmes!Y14+Klaipeda!Y14+Klaipedos_rj!Y14+Kretinga!Y14+Kupiskis!Y14+Lazdijai!Y14+Marijampole!Y14+Mazeikiai!Y14+Moletai!Y14+Neringa!Y14+Pagegiai!Y14+Pakruojis!Y14+Palanga!Y14+Panevezio_rj!Y14+Panevezys!Y14+Pasvalys!Y14+Plunge!Y14+Prienai!Y14+Radviliskis!Y14+Raseiniai!Y14+Rietavas!Y14+Rokiskis!Y14+Sakiai!Y14+Salcininkai!Y14+Siauliai!Y14+Siauliu_rj!Y14+Silale!Y14+Silute!Y14+Sirvintai!Y14+Skuodas!Y14+Svencionys!Y14+Taurage!Y14+Telsiai!Y14+Trakai!Y14+Ukmerge!Y14+Utena!Y14+Varena!Y14+Vilkaviskis!Y14+Vilniaus_rj!Y14+Vilnius!Y14+Visaginas!Y14+Zarasai!Y14</f>
        <v>37</v>
      </c>
      <c r="Z29" s="10">
        <f>Akmene!Z14+Alytaus_rj!Z14+Alytus!Z14+Anyksciai!Z14+Birstonas!Z14+Birzai!Z14+Druskininkai!Z14+Elektrenai!Z14+Ignalina!Z14+Jonava!Z14+Joniskis!Z14+Jurbarkas!Z14+Kaisiadorys!Z14+Kalvarija!Z14+Kaunas!Z14+Kauno_rj!Z14+Kazlu_ruda!Z14+Kedainiai!Z14+Kelmes!Z14+Klaipeda!Z14+Klaipedos_rj!Z14+Kretinga!Z14+Kupiskis!Z14+Lazdijai!Z14+Marijampole!Z14+Mazeikiai!Z14+Moletai!Z14+Neringa!Z14+Pagegiai!Z14+Pakruojis!Z14+Palanga!Z14+Panevezio_rj!Z14+Panevezys!Z14+Pasvalys!Z14+Plunge!Z14+Prienai!Z14+Radviliskis!Z14+Raseiniai!Z14+Rietavas!Z14+Rokiskis!Z14+Sakiai!Z14+Salcininkai!Z14+Siauliai!Z14+Siauliu_rj!Z14+Silale!Z14+Silute!Z14+Sirvintai!Z14+Skuodas!Z14+Svencionys!Z14+Taurage!Z14+Telsiai!Z14+Trakai!Z14+Ukmerge!Z14+Utena!Z14+Varena!Z14+Vilkaviskis!Z14+Vilniaus_rj!Z14+Vilnius!Z14+Visaginas!Z14+Zarasai!Z14</f>
        <v>33</v>
      </c>
      <c r="AA29" s="10">
        <f>Akmene!AA14+Alytaus_rj!AA14+Alytus!AA14+Anyksciai!AA14+Birstonas!AA14+Birzai!AA14+Druskininkai!AA14+Elektrenai!AA14+Ignalina!AA14+Jonava!AA14+Joniskis!AA14+Jurbarkas!AA14+Kaisiadorys!AA14+Kalvarija!AA14+Kaunas!AA14+Kauno_rj!AA14+Kazlu_ruda!AA14+Kedainiai!AA14+Kelmes!AA14+Klaipeda!AA14+Klaipedos_rj!AA14+Kretinga!AA14+Kupiskis!AA14+Lazdijai!AA14+Marijampole!AA14+Mazeikiai!AA14+Moletai!AA14+Neringa!AA14+Pagegiai!AA14+Pakruojis!AA14+Palanga!AA14+Panevezio_rj!AA14+Panevezys!AA14+Pasvalys!AA14+Plunge!AA14+Prienai!AA14+Radviliskis!AA14+Raseiniai!AA14+Rietavas!AA14+Rokiskis!AA14+Sakiai!AA14+Salcininkai!AA14+Siauliai!AA14+Siauliu_rj!AA14+Silale!AA14+Silute!AA14+Sirvintai!AA14+Skuodas!AA14+Svencionys!AA14+Taurage!AA14+Telsiai!AA14+Trakai!AA14+Ukmerge!AA14+Utena!AA14+Varena!AA14+Vilkaviskis!AA14+Vilniaus_rj!AA14+Vilnius!AA14+Visaginas!AA14+Zarasai!AA14</f>
        <v>16</v>
      </c>
      <c r="AB29" s="10">
        <f>Akmene!AB14+Alytaus_rj!AB14+Alytus!AB14+Anyksciai!AB14+Birstonas!AB14+Birzai!AB14+Druskininkai!AB14+Elektrenai!AB14+Ignalina!AB14+Jonava!AB14+Joniskis!AB14+Jurbarkas!AB14+Kaisiadorys!AB14+Kalvarija!AB14+Kaunas!AB14+Kauno_rj!AB14+Kazlu_ruda!AB14+Kedainiai!AB14+Kelmes!AB14+Klaipeda!AB14+Klaipedos_rj!AB14+Kretinga!AB14+Kupiskis!AB14+Lazdijai!AB14+Marijampole!AB14+Mazeikiai!AB14+Moletai!AB14+Neringa!AB14+Pagegiai!AB14+Pakruojis!AB14+Palanga!AB14+Panevezio_rj!AB14+Panevezys!AB14+Pasvalys!AB14+Plunge!AB14+Prienai!AB14+Radviliskis!AB14+Raseiniai!AB14+Rietavas!AB14+Rokiskis!AB14+Sakiai!AB14+Salcininkai!AB14+Siauliai!AB14+Siauliu_rj!AB14+Silale!AB14+Silute!AB14+Sirvintai!AB14+Skuodas!AB14+Svencionys!AB14+Taurage!AB14+Telsiai!AB14+Trakai!AB14+Ukmerge!AB14+Utena!AB14+Varena!AB14+Vilkaviskis!AB14+Vilniaus_rj!AB14+Vilnius!AB14+Visaginas!AB14+Zarasai!AB14</f>
        <v>6</v>
      </c>
      <c r="AC29" s="10">
        <f>Akmene!AC14+Alytaus_rj!AC14+Alytus!AC14+Anyksciai!AC14+Birstonas!AC14+Birzai!AC14+Druskininkai!AC14+Elektrenai!AC14+Ignalina!AC14+Jonava!AC14+Joniskis!AC14+Jurbarkas!AC14+Kaisiadorys!AC14+Kalvarija!AC14+Kaunas!AC14+Kauno_rj!AC14+Kazlu_ruda!AC14+Kedainiai!AC14+Kelmes!AC14+Klaipeda!AC14+Klaipedos_rj!AC14+Kretinga!AC14+Kupiskis!AC14+Lazdijai!AC14+Marijampole!AC14+Mazeikiai!AC14+Moletai!AC14+Neringa!AC14+Pagegiai!AC14+Pakruojis!AC14+Palanga!AC14+Panevezio_rj!AC14+Panevezys!AC14+Pasvalys!AC14+Plunge!AC14+Prienai!AC14+Radviliskis!AC14+Raseiniai!AC14+Rietavas!AC14+Rokiskis!AC14+Sakiai!AC14+Salcininkai!AC14+Siauliai!AC14+Siauliu_rj!AC14+Silale!AC14+Silute!AC14+Sirvintai!AC14+Skuodas!AC14+Svencionys!AC14+Taurage!AC14+Telsiai!AC14+Trakai!AC14+Ukmerge!AC14+Utena!AC14+Varena!AC14+Vilkaviskis!AC14+Vilniaus_rj!AC14+Vilnius!AC14+Visaginas!AC14+Zarasai!AC14</f>
        <v>1</v>
      </c>
      <c r="AD29" s="10">
        <f>Akmene!AD14+Alytaus_rj!AD14+Alytus!AD14+Anyksciai!AD14+Birstonas!AD14+Birzai!AD14+Druskininkai!AD14+Elektrenai!AD14+Ignalina!AD14+Jonava!AD14+Joniskis!AD14+Jurbarkas!AD14+Kaisiadorys!AD14+Kalvarija!AD14+Kaunas!AD14+Kauno_rj!AD14+Kazlu_ruda!AD14+Kedainiai!AD14+Kelmes!AD14+Klaipeda!AD14+Klaipedos_rj!AD14+Kretinga!AD14+Kupiskis!AD14+Lazdijai!AD14+Marijampole!AD14+Mazeikiai!AD14+Moletai!AD14+Neringa!AD14+Pagegiai!AD14+Pakruojis!AD14+Palanga!AD14+Panevezio_rj!AD14+Panevezys!AD14+Pasvalys!AD14+Plunge!AD14+Prienai!AD14+Radviliskis!AD14+Raseiniai!AD14+Rietavas!AD14+Rokiskis!AD14+Sakiai!AD14+Salcininkai!AD14+Siauliai!AD14+Siauliu_rj!AD14+Silale!AD14+Silute!AD14+Sirvintai!AD14+Skuodas!AD14+Svencionys!AD14+Taurage!AD14+Telsiai!AD14+Trakai!AD14+Ukmerge!AD14+Utena!AD14+Varena!AD14+Vilkaviskis!AD14+Vilniaus_rj!AD14+Vilnius!AD14+Visaginas!AD14+Zarasai!AD14</f>
        <v>2</v>
      </c>
      <c r="AE29" s="10">
        <f>Akmene!AE14+Alytaus_rj!AE14+Alytus!AE14+Anyksciai!AE14+Birstonas!AE14+Birzai!AE14+Druskininkai!AE14+Elektrenai!AE14+Ignalina!AE14+Jonava!AE14+Joniskis!AE14+Jurbarkas!AE14+Kaisiadorys!AE14+Kalvarija!AE14+Kaunas!AE14+Kauno_rj!AE14+Kazlu_ruda!AE14+Kedainiai!AE14+Kelmes!AE14+Klaipeda!AE14+Klaipedos_rj!AE14+Kretinga!AE14+Kupiskis!AE14+Lazdijai!AE14+Marijampole!AE14+Mazeikiai!AE14+Moletai!AE14+Neringa!AE14+Pagegiai!AE14+Pakruojis!AE14+Palanga!AE14+Panevezio_rj!AE14+Panevezys!AE14+Pasvalys!AE14+Plunge!AE14+Prienai!AE14+Radviliskis!AE14+Raseiniai!AE14+Rietavas!AE14+Rokiskis!AE14+Sakiai!AE14+Salcininkai!AE14+Siauliai!AE14+Siauliu_rj!AE14+Silale!AE14+Silute!AE14+Sirvintai!AE14+Skuodas!AE14+Svencionys!AE14+Taurage!AE14+Telsiai!AE14+Trakai!AE14+Ukmerge!AE14+Utena!AE14+Varena!AE14+Vilkaviskis!AE14+Vilniaus_rj!AE14+Vilnius!AE14+Visaginas!AE14+Zarasai!AE14</f>
        <v>1</v>
      </c>
      <c r="AF29" s="10">
        <f>Akmene!AF14+Alytaus_rj!AF14+Alytus!AF14+Anyksciai!AF14+Birstonas!AF14+Birzai!AF14+Druskininkai!AF14+Elektrenai!AF14+Ignalina!AF14+Jonava!AF14+Joniskis!AF14+Jurbarkas!AF14+Kaisiadorys!AF14+Kalvarija!AF14+Kaunas!AF14+Kauno_rj!AF14+Kazlu_ruda!AF14+Kedainiai!AF14+Kelmes!AF14+Klaipeda!AF14+Klaipedos_rj!AF14+Kretinga!AF14+Kupiskis!AF14+Lazdijai!AF14+Marijampole!AF14+Mazeikiai!AF14+Moletai!AF14+Neringa!AF14+Pagegiai!AF14+Pakruojis!AF14+Palanga!AF14+Panevezio_rj!AF14+Panevezys!AF14+Pasvalys!AF14+Plunge!AF14+Prienai!AF14+Radviliskis!AF14+Raseiniai!AF14+Rietavas!AF14+Rokiskis!AF14+Sakiai!AF14+Salcininkai!AF14+Siauliai!AF14+Siauliu_rj!AF14+Silale!AF14+Silute!AF14+Sirvintai!AF14+Skuodas!AF14+Svencionys!AF14+Taurage!AF14+Telsiai!AF14+Trakai!AF14+Ukmerge!AF14+Utena!AF14+Varena!AF14+Vilkaviskis!AF14+Vilniaus_rj!AF14+Vilnius!AF14+Visaginas!AF14+Zarasai!AF14</f>
        <v>0</v>
      </c>
      <c r="AG29" s="10">
        <f>Akmene!AG14+Alytaus_rj!AG14+Alytus!AG14+Anyksciai!AG14+Birstonas!AG14+Birzai!AG14+Druskininkai!AG14+Elektrenai!AG14+Ignalina!AG14+Jonava!AG14+Joniskis!AG14+Jurbarkas!AG14+Kaisiadorys!AG14+Kalvarija!AG14+Kaunas!AG14+Kauno_rj!AG14+Kazlu_ruda!AG14+Kedainiai!AG14+Kelmes!AG14+Klaipeda!AG14+Klaipedos_rj!AG14+Kretinga!AG14+Kupiskis!AG14+Lazdijai!AG14+Marijampole!AG14+Mazeikiai!AG14+Moletai!AG14+Neringa!AG14+Pagegiai!AG14+Pakruojis!AG14+Palanga!AG14+Panevezio_rj!AG14+Panevezys!AG14+Pasvalys!AG14+Plunge!AG14+Prienai!AG14+Radviliskis!AG14+Raseiniai!AG14+Rietavas!AG14+Rokiskis!AG14+Sakiai!AG14+Salcininkai!AG14+Siauliai!AG14+Siauliu_rj!AG14+Silale!AG14+Silute!AG14+Sirvintai!AG14+Skuodas!AG14+Svencionys!AG14+Taurage!AG14+Telsiai!AG14+Trakai!AG14+Ukmerge!AG14+Utena!AG14+Varena!AG14+Vilkaviskis!AG14+Vilniaus_rj!AG14+Vilnius!AG14+Visaginas!AG14+Zarasai!AG14</f>
        <v>3</v>
      </c>
      <c r="AH29" s="10">
        <f>Akmene!AH14+Alytaus_rj!AH14+Alytus!AH14+Anyksciai!AH14+Birstonas!AH14+Birzai!AH14+Druskininkai!AH14+Elektrenai!AH14+Ignalina!AH14+Jonava!AH14+Joniskis!AH14+Jurbarkas!AH14+Kaisiadorys!AH14+Kalvarija!AH14+Kaunas!AH14+Kauno_rj!AH14+Kazlu_ruda!AH14+Kedainiai!AH14+Kelmes!AH14+Klaipeda!AH14+Klaipedos_rj!AH14+Kretinga!AH14+Kupiskis!AH14+Lazdijai!AH14+Marijampole!AH14+Mazeikiai!AH14+Moletai!AH14+Neringa!AH14+Pagegiai!AH14+Pakruojis!AH14+Palanga!AH14+Panevezio_rj!AH14+Panevezys!AH14+Pasvalys!AH14+Plunge!AH14+Prienai!AH14+Radviliskis!AH14+Raseiniai!AH14+Rietavas!AH14+Rokiskis!AH14+Sakiai!AH14+Salcininkai!AH14+Siauliai!AH14+Siauliu_rj!AH14+Silale!AH14+Silute!AH14+Sirvintai!AH14+Skuodas!AH14+Svencionys!AH14+Taurage!AH14+Telsiai!AH14+Trakai!AH14+Ukmerge!AH14+Utena!AH14+Varena!AH14+Vilkaviskis!AH14+Vilniaus_rj!AH14+Vilnius!AH14+Visaginas!AH14+Zarasai!AH14</f>
        <v>3</v>
      </c>
      <c r="AI29" s="10">
        <f>Akmene!AI14+Alytaus_rj!AI14+Alytus!AI14+Anyksciai!AI14+Birstonas!AI14+Birzai!AI14+Druskininkai!AI14+Elektrenai!AI14+Ignalina!AI14+Jonava!AI14+Joniskis!AI14+Jurbarkas!AI14+Kaisiadorys!AI14+Kalvarija!AI14+Kaunas!AI14+Kauno_rj!AI14+Kazlu_ruda!AI14+Kedainiai!AI14+Kelmes!AI14+Klaipeda!AI14+Klaipedos_rj!AI14+Kretinga!AI14+Kupiskis!AI14+Lazdijai!AI14+Marijampole!AI14+Mazeikiai!AI14+Moletai!AI14+Neringa!AI14+Pagegiai!AI14+Pakruojis!AI14+Palanga!AI14+Panevezio_rj!AI14+Panevezys!AI14+Pasvalys!AI14+Plunge!AI14+Prienai!AI14+Radviliskis!AI14+Raseiniai!AI14+Rietavas!AI14+Rokiskis!AI14+Sakiai!AI14+Salcininkai!AI14+Siauliai!AI14+Siauliu_rj!AI14+Silale!AI14+Silute!AI14+Sirvintai!AI14+Skuodas!AI14+Svencionys!AI14+Taurage!AI14+Telsiai!AI14+Trakai!AI14+Ukmerge!AI14+Utena!AI14+Varena!AI14+Vilkaviskis!AI14+Vilniaus_rj!AI14+Vilnius!AI14+Visaginas!AI14+Zarasai!AI14</f>
        <v>0</v>
      </c>
      <c r="AJ29" s="10">
        <f>Akmene!AJ14+Alytaus_rj!AJ14+Alytus!AJ14+Anyksciai!AJ14+Birstonas!AJ14+Birzai!AJ14+Druskininkai!AJ14+Elektrenai!AJ14+Ignalina!AJ14+Jonava!AJ14+Joniskis!AJ14+Jurbarkas!AJ14+Kaisiadorys!AJ14+Kalvarija!AJ14+Kaunas!AJ14+Kauno_rj!AJ14+Kazlu_ruda!AJ14+Kedainiai!AJ14+Kelmes!AJ14+Klaipeda!AJ14+Klaipedos_rj!AJ14+Kretinga!AJ14+Kupiskis!AJ14+Lazdijai!AJ14+Marijampole!AJ14+Mazeikiai!AJ14+Moletai!AJ14+Neringa!AJ14+Pagegiai!AJ14+Pakruojis!AJ14+Palanga!AJ14+Panevezio_rj!AJ14+Panevezys!AJ14+Pasvalys!AJ14+Plunge!AJ14+Prienai!AJ14+Radviliskis!AJ14+Raseiniai!AJ14+Rietavas!AJ14+Rokiskis!AJ14+Sakiai!AJ14+Salcininkai!AJ14+Siauliai!AJ14+Siauliu_rj!AJ14+Silale!AJ14+Silute!AJ14+Sirvintai!AJ14+Skuodas!AJ14+Svencionys!AJ14+Taurage!AJ14+Telsiai!AJ14+Trakai!AJ14+Ukmerge!AJ14+Utena!AJ14+Varena!AJ14+Vilkaviskis!AJ14+Vilniaus_rj!AJ14+Vilnius!AJ14+Visaginas!AJ14+Zarasai!AJ14</f>
        <v>1</v>
      </c>
      <c r="AK29" s="10">
        <f>Akmene!AK14+Alytaus_rj!AK14+Alytus!AK14+Anyksciai!AK14+Birstonas!AK14+Birzai!AK14+Druskininkai!AK14+Elektrenai!AK14+Ignalina!AK14+Jonava!AK14+Joniskis!AK14+Jurbarkas!AK14+Kaisiadorys!AK14+Kalvarija!AK14+Kaunas!AK14+Kauno_rj!AK14+Kazlu_ruda!AK14+Kedainiai!AK14+Kelmes!AK14+Klaipeda!AK14+Klaipedos_rj!AK14+Kretinga!AK14+Kupiskis!AK14+Lazdijai!AK14+Marijampole!AK14+Mazeikiai!AK14+Moletai!AK14+Neringa!AK14+Pagegiai!AK14+Pakruojis!AK14+Palanga!AK14+Panevezio_rj!AK14+Panevezys!AK14+Pasvalys!AK14+Plunge!AK14+Prienai!AK14+Radviliskis!AK14+Raseiniai!AK14+Rietavas!AK14+Rokiskis!AK14+Sakiai!AK14+Salcininkai!AK14+Siauliai!AK14+Siauliu_rj!AK14+Silale!AK14+Silute!AK14+Sirvintai!AK14+Skuodas!AK14+Svencionys!AK14+Taurage!AK14+Telsiai!AK14+Trakai!AK14+Ukmerge!AK14+Utena!AK14+Varena!AK14+Vilkaviskis!AK14+Vilniaus_rj!AK14+Vilnius!AK14+Visaginas!AK14+Zarasai!AK14</f>
        <v>1</v>
      </c>
      <c r="AL29" s="10">
        <f>Akmene!AL14+Alytaus_rj!AL14+Alytus!AL14+Anyksciai!AL14+Birstonas!AL14+Birzai!AL14+Druskininkai!AL14+Elektrenai!AL14+Ignalina!AL14+Jonava!AL14+Joniskis!AL14+Jurbarkas!AL14+Kaisiadorys!AL14+Kalvarija!AL14+Kaunas!AL14+Kauno_rj!AL14+Kazlu_ruda!AL14+Kedainiai!AL14+Kelmes!AL14+Klaipeda!AL14+Klaipedos_rj!AL14+Kretinga!AL14+Kupiskis!AL14+Lazdijai!AL14+Marijampole!AL14+Mazeikiai!AL14+Moletai!AL14+Neringa!AL14+Pagegiai!AL14+Pakruojis!AL14+Palanga!AL14+Panevezio_rj!AL14+Panevezys!AL14+Pasvalys!AL14+Plunge!AL14+Prienai!AL14+Radviliskis!AL14+Raseiniai!AL14+Rietavas!AL14+Rokiskis!AL14+Sakiai!AL14+Salcininkai!AL14+Siauliai!AL14+Siauliu_rj!AL14+Silale!AL14+Silute!AL14+Sirvintai!AL14+Skuodas!AL14+Svencionys!AL14+Taurage!AL14+Telsiai!AL14+Trakai!AL14+Ukmerge!AL14+Utena!AL14+Varena!AL14+Vilkaviskis!AL14+Vilniaus_rj!AL14+Vilnius!AL14+Visaginas!AL14+Zarasai!AL14</f>
        <v>12</v>
      </c>
      <c r="AM29" s="10">
        <f>Akmene!AM14+Alytaus_rj!AM14+Alytus!AM14+Anyksciai!AM14+Birstonas!AM14+Birzai!AM14+Druskininkai!AM14+Elektrenai!AM14+Ignalina!AM14+Jonava!AM14+Joniskis!AM14+Jurbarkas!AM14+Kaisiadorys!AM14+Kalvarija!AM14+Kaunas!AM14+Kauno_rj!AM14+Kazlu_ruda!AM14+Kedainiai!AM14+Kelmes!AM14+Klaipeda!AM14+Klaipedos_rj!AM14+Kretinga!AM14+Kupiskis!AM14+Lazdijai!AM14+Marijampole!AM14+Mazeikiai!AM14+Moletai!AM14+Neringa!AM14+Pagegiai!AM14+Pakruojis!AM14+Palanga!AM14+Panevezio_rj!AM14+Panevezys!AM14+Pasvalys!AM14+Plunge!AM14+Prienai!AM14+Radviliskis!AM14+Raseiniai!AM14+Rietavas!AM14+Rokiskis!AM14+Sakiai!AM14+Salcininkai!AM14+Siauliai!AM14+Siauliu_rj!AM14+Silale!AM14+Silute!AM14+Sirvintai!AM14+Skuodas!AM14+Svencionys!AM14+Taurage!AM14+Telsiai!AM14+Trakai!AM14+Ukmerge!AM14+Utena!AM14+Varena!AM14+Vilkaviskis!AM14+Vilniaus_rj!AM14+Vilnius!AM14+Visaginas!AM14+Zarasai!AM14</f>
        <v>2</v>
      </c>
      <c r="AN29" s="10">
        <f>Akmene!AN14+Alytaus_rj!AN14+Alytus!AN14+Anyksciai!AN14+Birstonas!AN14+Birzai!AN14+Druskininkai!AN14+Elektrenai!AN14+Ignalina!AN14+Jonava!AN14+Joniskis!AN14+Jurbarkas!AN14+Kaisiadorys!AN14+Kalvarija!AN14+Kaunas!AN14+Kauno_rj!AN14+Kazlu_ruda!AN14+Kedainiai!AN14+Kelmes!AN14+Klaipeda!AN14+Klaipedos_rj!AN14+Kretinga!AN14+Kupiskis!AN14+Lazdijai!AN14+Marijampole!AN14+Mazeikiai!AN14+Moletai!AN14+Neringa!AN14+Pagegiai!AN14+Pakruojis!AN14+Palanga!AN14+Panevezio_rj!AN14+Panevezys!AN14+Pasvalys!AN14+Plunge!AN14+Prienai!AN14+Radviliskis!AN14+Raseiniai!AN14+Rietavas!AN14+Rokiskis!AN14+Sakiai!AN14+Salcininkai!AN14+Siauliai!AN14+Siauliu_rj!AN14+Silale!AN14+Silute!AN14+Sirvintai!AN14+Skuodas!AN14+Svencionys!AN14+Taurage!AN14+Telsiai!AN14+Trakai!AN14+Ukmerge!AN14+Utena!AN14+Varena!AN14+Vilkaviskis!AN14+Vilniaus_rj!AN14+Vilnius!AN14+Visaginas!AN14+Zarasai!AN14</f>
        <v>10</v>
      </c>
      <c r="AO29" s="10">
        <f>Akmene!AO14+Alytaus_rj!AO14+Alytus!AO14+Anyksciai!AO14+Birstonas!AO14+Birzai!AO14+Druskininkai!AO14+Elektrenai!AO14+Ignalina!AO14+Jonava!AO14+Joniskis!AO14+Jurbarkas!AO14+Kaisiadorys!AO14+Kalvarija!AO14+Kaunas!AO14+Kauno_rj!AO14+Kazlu_ruda!AO14+Kedainiai!AO14+Kelmes!AO14+Klaipeda!AO14+Klaipedos_rj!AO14+Kretinga!AO14+Kupiskis!AO14+Lazdijai!AO14+Marijampole!AO14+Mazeikiai!AO14+Moletai!AO14+Neringa!AO14+Pagegiai!AO14+Pakruojis!AO14+Palanga!AO14+Panevezio_rj!AO14+Panevezys!AO14+Pasvalys!AO14+Plunge!AO14+Prienai!AO14+Radviliskis!AO14+Raseiniai!AO14+Rietavas!AO14+Rokiskis!AO14+Sakiai!AO14+Salcininkai!AO14+Siauliai!AO14+Siauliu_rj!AO14+Silale!AO14+Silute!AO14+Sirvintai!AO14+Skuodas!AO14+Svencionys!AO14+Taurage!AO14+Telsiai!AO14+Trakai!AO14+Ukmerge!AO14+Utena!AO14+Varena!AO14+Vilkaviskis!AO14+Vilniaus_rj!AO14+Vilnius!AO14+Visaginas!AO14+Zarasai!AO14</f>
        <v>10</v>
      </c>
      <c r="AP29" s="10">
        <f>Akmene!AP14+Alytaus_rj!AP14+Alytus!AP14+Anyksciai!AP14+Birstonas!AP14+Birzai!AP14+Druskininkai!AP14+Elektrenai!AP14+Ignalina!AP14+Jonava!AP14+Joniskis!AP14+Jurbarkas!AP14+Kaisiadorys!AP14+Kalvarija!AP14+Kaunas!AP14+Kauno_rj!AP14+Kazlu_ruda!AP14+Kedainiai!AP14+Kelmes!AP14+Klaipeda!AP14+Klaipedos_rj!AP14+Kretinga!AP14+Kupiskis!AP14+Lazdijai!AP14+Marijampole!AP14+Mazeikiai!AP14+Moletai!AP14+Neringa!AP14+Pagegiai!AP14+Pakruojis!AP14+Palanga!AP14+Panevezio_rj!AP14+Panevezys!AP14+Pasvalys!AP14+Plunge!AP14+Prienai!AP14+Radviliskis!AP14+Raseiniai!AP14+Rietavas!AP14+Rokiskis!AP14+Sakiai!AP14+Salcininkai!AP14+Siauliai!AP14+Siauliu_rj!AP14+Silale!AP14+Silute!AP14+Sirvintai!AP14+Skuodas!AP14+Svencionys!AP14+Taurage!AP14+Telsiai!AP14+Trakai!AP14+Ukmerge!AP14+Utena!AP14+Varena!AP14+Vilkaviskis!AP14+Vilniaus_rj!AP14+Vilnius!AP14+Visaginas!AP14+Zarasai!AP14</f>
        <v>3</v>
      </c>
      <c r="AQ29" s="10">
        <f>Akmene!AQ14+Alytaus_rj!AQ14+Alytus!AQ14+Anyksciai!AQ14+Birstonas!AQ14+Birzai!AQ14+Druskininkai!AQ14+Elektrenai!AQ14+Ignalina!AQ14+Jonava!AQ14+Joniskis!AQ14+Jurbarkas!AQ14+Kaisiadorys!AQ14+Kalvarija!AQ14+Kaunas!AQ14+Kauno_rj!AQ14+Kazlu_ruda!AQ14+Kedainiai!AQ14+Kelmes!AQ14+Klaipeda!AQ14+Klaipedos_rj!AQ14+Kretinga!AQ14+Kupiskis!AQ14+Lazdijai!AQ14+Marijampole!AQ14+Mazeikiai!AQ14+Moletai!AQ14+Neringa!AQ14+Pagegiai!AQ14+Pakruojis!AQ14+Palanga!AQ14+Panevezio_rj!AQ14+Panevezys!AQ14+Pasvalys!AQ14+Plunge!AQ14+Prienai!AQ14+Radviliskis!AQ14+Raseiniai!AQ14+Rietavas!AQ14+Rokiskis!AQ14+Sakiai!AQ14+Salcininkai!AQ14+Siauliai!AQ14+Siauliu_rj!AQ14+Silale!AQ14+Silute!AQ14+Sirvintai!AQ14+Skuodas!AQ14+Svencionys!AQ14+Taurage!AQ14+Telsiai!AQ14+Trakai!AQ14+Ukmerge!AQ14+Utena!AQ14+Varena!AQ14+Vilkaviskis!AQ14+Vilniaus_rj!AQ14+Vilnius!AQ14+Visaginas!AQ14+Zarasai!AQ14</f>
        <v>340</v>
      </c>
      <c r="AR29" s="4"/>
      <c r="AS29" s="4"/>
      <c r="AT29" s="4"/>
      <c r="AU29" s="4"/>
      <c r="AV29" s="4"/>
    </row>
    <row r="30" spans="1:48" ht="12.75" customHeight="1">
      <c r="A30" s="2">
        <v>4</v>
      </c>
      <c r="B30" s="30" t="s">
        <v>6</v>
      </c>
      <c r="C30" s="58">
        <f t="shared" si="6"/>
        <v>2</v>
      </c>
      <c r="D30" s="48">
        <f t="shared" si="5"/>
        <v>0</v>
      </c>
      <c r="E30" s="10">
        <f>Akmene!E15+Alytaus_rj!E15+Alytus!E15+Anyksciai!E15+Birstonas!E15+Birzai!E15+Druskininkai!E15+Elektrenai!E15+Ignalina!E15+Jonava!E15+Joniskis!E15+Jurbarkas!E15+Kaisiadorys!E15+Kalvarija!E15+Kaunas!E15+Kauno_rj!E15+Kazlu_ruda!E15+Kedainiai!E15+Kelmes!E15+Klaipeda!E15+Klaipedos_rj!E15+Kretinga!E15+Kupiskis!E15+Lazdijai!E15+Marijampole!E15+Mazeikiai!E15+Moletai!E15+Neringa!E15+Pagegiai!E15+Pakruojis!E15+Palanga!E15+Panevezio_rj!E15+Panevezys!E15+Pasvalys!E15+Plunge!E15+Prienai!E15+Radviliskis!E15+Raseiniai!E15+Rietavas!E15+Rokiskis!E15+Sakiai!E15+Salcininkai!E15+Siauliai!E15+Siauliu_rj!E15+Silale!E15+Silute!E15+Sirvintai!E15+Skuodas!E15+Svencionys!E15+Taurage!E15+Telsiai!E15+Trakai!E15+Ukmerge!E15+Utena!E15+Varena!E15+Vilkaviskis!E15+Vilniaus_rj!E15+Vilnius!E15+Visaginas!E15+Zarasai!E15</f>
        <v>0</v>
      </c>
      <c r="F30" s="10">
        <f>Akmene!F15+Alytaus_rj!F15+Alytus!F15+Anyksciai!F15+Birstonas!F15+Birzai!F15+Druskininkai!F15+Elektrenai!F15+Ignalina!F15+Jonava!F15+Joniskis!F15+Jurbarkas!F15+Kaisiadorys!F15+Kalvarija!F15+Kaunas!F15+Kauno_rj!F15+Kazlu_ruda!F15+Kedainiai!F15+Kelmes!F15+Klaipeda!F15+Klaipedos_rj!F15+Kretinga!F15+Kupiskis!F15+Lazdijai!F15+Marijampole!F15+Mazeikiai!F15+Moletai!F15+Neringa!F15+Pagegiai!F15+Pakruojis!F15+Palanga!F15+Panevezio_rj!F15+Panevezys!F15+Pasvalys!F15+Plunge!F15+Prienai!F15+Radviliskis!F15+Raseiniai!F15+Rietavas!F15+Rokiskis!F15+Sakiai!F15+Salcininkai!F15+Siauliai!F15+Siauliu_rj!F15+Silale!F15+Silute!F15+Sirvintai!F15+Skuodas!F15+Svencionys!F15+Taurage!F15+Telsiai!F15+Trakai!F15+Ukmerge!F15+Utena!F15+Varena!F15+Vilkaviskis!F15+Vilniaus_rj!F15+Vilnius!F15+Visaginas!F15+Zarasai!F15</f>
        <v>0</v>
      </c>
      <c r="G30" s="9">
        <f t="shared" si="7"/>
        <v>0</v>
      </c>
      <c r="H30" s="10">
        <f>Akmene!H15+Alytaus_rj!H15+Alytus!H15+Anyksciai!H15+Birstonas!H15+Birzai!H15+Druskininkai!H15+Elektrenai!H15+Ignalina!H15+Jonava!H15+Joniskis!H15+Jurbarkas!H15+Kaisiadorys!H15+Kalvarija!H15+Kaunas!H15+Kauno_rj!H15+Kazlu_ruda!H15+Kedainiai!H15+Kelmes!H15+Klaipeda!H15+Klaipedos_rj!H15+Kretinga!H15+Kupiskis!H15+Lazdijai!H15+Marijampole!H15+Mazeikiai!H15+Moletai!H15+Neringa!H15+Pagegiai!H15+Pakruojis!H15+Palanga!H15+Panevezio_rj!H15+Panevezys!H15+Pasvalys!H15+Plunge!H15+Prienai!H15+Radviliskis!H15+Raseiniai!H15+Rietavas!H15+Rokiskis!H15+Sakiai!H15+Salcininkai!H15+Siauliai!H15+Siauliu_rj!H15+Silale!H15+Silute!H15+Sirvintai!H15+Skuodas!H15+Svencionys!H15+Taurage!H15+Telsiai!H15+Trakai!H15+Ukmerge!H15+Utena!H15+Varena!H15+Vilkaviskis!H15+Vilniaus_rj!H15+Vilnius!H15+Visaginas!H15+Zarasai!H15</f>
        <v>0</v>
      </c>
      <c r="I30" s="10">
        <f>Akmene!I15+Alytaus_rj!I15+Alytus!I15+Anyksciai!I15+Birstonas!I15+Birzai!I15+Druskininkai!I15+Elektrenai!I15+Ignalina!I15+Jonava!I15+Joniskis!I15+Jurbarkas!I15+Kaisiadorys!I15+Kalvarija!I15+Kaunas!I15+Kauno_rj!I15+Kazlu_ruda!I15+Kedainiai!I15+Kelmes!I15+Klaipeda!I15+Klaipedos_rj!I15+Kretinga!I15+Kupiskis!I15+Lazdijai!I15+Marijampole!I15+Mazeikiai!I15+Moletai!I15+Neringa!I15+Pagegiai!I15+Pakruojis!I15+Palanga!I15+Panevezio_rj!I15+Panevezys!I15+Pasvalys!I15+Plunge!I15+Prienai!I15+Radviliskis!I15+Raseiniai!I15+Rietavas!I15+Rokiskis!I15+Sakiai!I15+Salcininkai!I15+Siauliai!I15+Siauliu_rj!I15+Silale!I15+Silute!I15+Sirvintai!I15+Skuodas!I15+Svencionys!I15+Taurage!I15+Telsiai!I15+Trakai!I15+Ukmerge!I15+Utena!I15+Varena!I15+Vilkaviskis!I15+Vilniaus_rj!I15+Vilnius!I15+Visaginas!I15+Zarasai!I15</f>
        <v>0</v>
      </c>
      <c r="J30" s="10">
        <f>Akmene!J15+Alytaus_rj!J15+Alytus!J15+Anyksciai!J15+Birstonas!J15+Birzai!J15+Druskininkai!J15+Elektrenai!J15+Ignalina!J15+Jonava!J15+Joniskis!J15+Jurbarkas!J15+Kaisiadorys!J15+Kalvarija!J15+Kaunas!J15+Kauno_rj!J15+Kazlu_ruda!J15+Kedainiai!J15+Kelmes!J15+Klaipeda!J15+Klaipedos_rj!J15+Kretinga!J15+Kupiskis!J15+Lazdijai!J15+Marijampole!J15+Mazeikiai!J15+Moletai!J15+Neringa!J15+Pagegiai!J15+Pakruojis!J15+Palanga!J15+Panevezio_rj!J15+Panevezys!J15+Pasvalys!J15+Plunge!J15+Prienai!J15+Radviliskis!J15+Raseiniai!J15+Rietavas!J15+Rokiskis!J15+Sakiai!J15+Salcininkai!J15+Siauliai!J15+Siauliu_rj!J15+Silale!J15+Silute!J15+Sirvintai!J15+Skuodas!J15+Svencionys!J15+Taurage!J15+Telsiai!J15+Trakai!J15+Ukmerge!J15+Utena!J15+Varena!J15+Vilkaviskis!J15+Vilniaus_rj!J15+Vilnius!J15+Visaginas!J15+Zarasai!J15</f>
        <v>0</v>
      </c>
      <c r="K30" s="10">
        <f>Akmene!K15+Alytaus_rj!K15+Alytus!K15+Anyksciai!K15+Birstonas!K15+Birzai!K15+Druskininkai!K15+Elektrenai!K15+Ignalina!K15+Jonava!K15+Joniskis!K15+Jurbarkas!K15+Kaisiadorys!K15+Kalvarija!K15+Kaunas!K15+Kauno_rj!K15+Kazlu_ruda!K15+Kedainiai!K15+Kelmes!K15+Klaipeda!K15+Klaipedos_rj!K15+Kretinga!K15+Kupiskis!K15+Lazdijai!K15+Marijampole!K15+Mazeikiai!K15+Moletai!K15+Neringa!K15+Pagegiai!K15+Pakruojis!K15+Palanga!K15+Panevezio_rj!K15+Panevezys!K15+Pasvalys!K15+Plunge!K15+Prienai!K15+Radviliskis!K15+Raseiniai!K15+Rietavas!K15+Rokiskis!K15+Sakiai!K15+Salcininkai!K15+Siauliai!K15+Siauliu_rj!K15+Silale!K15+Silute!K15+Sirvintai!K15+Skuodas!K15+Svencionys!K15+Taurage!K15+Telsiai!K15+Trakai!K15+Ukmerge!K15+Utena!K15+Varena!K15+Vilkaviskis!K15+Vilniaus_rj!K15+Vilnius!K15+Visaginas!K15+Zarasai!K15</f>
        <v>0</v>
      </c>
      <c r="L30" s="10">
        <f>Akmene!L15+Alytaus_rj!L15+Alytus!L15+Anyksciai!L15+Birstonas!L15+Birzai!L15+Druskininkai!L15+Elektrenai!L15+Ignalina!L15+Jonava!L15+Joniskis!L15+Jurbarkas!L15+Kaisiadorys!L15+Kalvarija!L15+Kaunas!L15+Kauno_rj!L15+Kazlu_ruda!L15+Kedainiai!L15+Kelmes!L15+Klaipeda!L15+Klaipedos_rj!L15+Kretinga!L15+Kupiskis!L15+Lazdijai!L15+Marijampole!L15+Mazeikiai!L15+Moletai!L15+Neringa!L15+Pagegiai!L15+Pakruojis!L15+Palanga!L15+Panevezio_rj!L15+Panevezys!L15+Pasvalys!L15+Plunge!L15+Prienai!L15+Radviliskis!L15+Raseiniai!L15+Rietavas!L15+Rokiskis!L15+Sakiai!L15+Salcininkai!L15+Siauliai!L15+Siauliu_rj!L15+Silale!L15+Silute!L15+Sirvintai!L15+Skuodas!L15+Svencionys!L15+Taurage!L15+Telsiai!L15+Trakai!L15+Ukmerge!L15+Utena!L15+Varena!L15+Vilkaviskis!L15+Vilniaus_rj!L15+Vilnius!L15+Visaginas!L15+Zarasai!L15</f>
        <v>0</v>
      </c>
      <c r="M30" s="10">
        <f>Akmene!M15+Alytaus_rj!M15+Alytus!M15+Anyksciai!M15+Birstonas!M15+Birzai!M15+Druskininkai!M15+Elektrenai!M15+Ignalina!M15+Jonava!M15+Joniskis!M15+Jurbarkas!M15+Kaisiadorys!M15+Kalvarija!M15+Kaunas!M15+Kauno_rj!M15+Kazlu_ruda!M15+Kedainiai!M15+Kelmes!M15+Klaipeda!M15+Klaipedos_rj!M15+Kretinga!M15+Kupiskis!M15+Lazdijai!M15+Marijampole!M15+Mazeikiai!M15+Moletai!M15+Neringa!M15+Pagegiai!M15+Pakruojis!M15+Palanga!M15+Panevezio_rj!M15+Panevezys!M15+Pasvalys!M15+Plunge!M15+Prienai!M15+Radviliskis!M15+Raseiniai!M15+Rietavas!M15+Rokiskis!M15+Sakiai!M15+Salcininkai!M15+Siauliai!M15+Siauliu_rj!M15+Silale!M15+Silute!M15+Sirvintai!M15+Skuodas!M15+Svencionys!M15+Taurage!M15+Telsiai!M15+Trakai!M15+Ukmerge!M15+Utena!M15+Varena!M15+Vilkaviskis!M15+Vilniaus_rj!M15+Vilnius!M15+Visaginas!M15+Zarasai!M15</f>
        <v>0</v>
      </c>
      <c r="N30" s="10">
        <f>Akmene!N15+Alytaus_rj!N15+Alytus!N15+Anyksciai!N15+Birstonas!N15+Birzai!N15+Druskininkai!N15+Elektrenai!N15+Ignalina!N15+Jonava!N15+Joniskis!N15+Jurbarkas!N15+Kaisiadorys!N15+Kalvarija!N15+Kaunas!N15+Kauno_rj!N15+Kazlu_ruda!N15+Kedainiai!N15+Kelmes!N15+Klaipeda!N15+Klaipedos_rj!N15+Kretinga!N15+Kupiskis!N15+Lazdijai!N15+Marijampole!N15+Mazeikiai!N15+Moletai!N15+Neringa!N15+Pagegiai!N15+Pakruojis!N15+Palanga!N15+Panevezio_rj!N15+Panevezys!N15+Pasvalys!N15+Plunge!N15+Prienai!N15+Radviliskis!N15+Raseiniai!N15+Rietavas!N15+Rokiskis!N15+Sakiai!N15+Salcininkai!N15+Siauliai!N15+Siauliu_rj!N15+Silale!N15+Silute!N15+Sirvintai!N15+Skuodas!N15+Svencionys!N15+Taurage!N15+Telsiai!N15+Trakai!N15+Ukmerge!N15+Utena!N15+Varena!N15+Vilkaviskis!N15+Vilniaus_rj!N15+Vilnius!N15+Visaginas!N15+Zarasai!N15</f>
        <v>0</v>
      </c>
      <c r="O30" s="10">
        <f>Akmene!O15+Alytaus_rj!O15+Alytus!O15+Anyksciai!O15+Birstonas!O15+Birzai!O15+Druskininkai!O15+Elektrenai!O15+Ignalina!O15+Jonava!O15+Joniskis!O15+Jurbarkas!O15+Kaisiadorys!O15+Kalvarija!O15+Kaunas!O15+Kauno_rj!O15+Kazlu_ruda!O15+Kedainiai!O15+Kelmes!O15+Klaipeda!O15+Klaipedos_rj!O15+Kretinga!O15+Kupiskis!O15+Lazdijai!O15+Marijampole!O15+Mazeikiai!O15+Moletai!O15+Neringa!O15+Pagegiai!O15+Pakruojis!O15+Palanga!O15+Panevezio_rj!O15+Panevezys!O15+Pasvalys!O15+Plunge!O15+Prienai!O15+Radviliskis!O15+Raseiniai!O15+Rietavas!O15+Rokiskis!O15+Sakiai!O15+Salcininkai!O15+Siauliai!O15+Siauliu_rj!O15+Silale!O15+Silute!O15+Sirvintai!O15+Skuodas!O15+Svencionys!O15+Taurage!O15+Telsiai!O15+Trakai!O15+Ukmerge!O15+Utena!O15+Varena!O15+Vilkaviskis!O15+Vilniaus_rj!O15+Vilnius!O15+Visaginas!O15+Zarasai!O15</f>
        <v>0</v>
      </c>
      <c r="P30" s="10">
        <f>Akmene!P15+Alytaus_rj!P15+Alytus!P15+Anyksciai!P15+Birstonas!P15+Birzai!P15+Druskininkai!P15+Elektrenai!P15+Ignalina!P15+Jonava!P15+Joniskis!P15+Jurbarkas!P15+Kaisiadorys!P15+Kalvarija!P15+Kaunas!P15+Kauno_rj!P15+Kazlu_ruda!P15+Kedainiai!P15+Kelmes!P15+Klaipeda!P15+Klaipedos_rj!P15+Kretinga!P15+Kupiskis!P15+Lazdijai!P15+Marijampole!P15+Mazeikiai!P15+Moletai!P15+Neringa!P15+Pagegiai!P15+Pakruojis!P15+Palanga!P15+Panevezio_rj!P15+Panevezys!P15+Pasvalys!P15+Plunge!P15+Prienai!P15+Radviliskis!P15+Raseiniai!P15+Rietavas!P15+Rokiskis!P15+Sakiai!P15+Salcininkai!P15+Siauliai!P15+Siauliu_rj!P15+Silale!P15+Silute!P15+Sirvintai!P15+Skuodas!P15+Svencionys!P15+Taurage!P15+Telsiai!P15+Trakai!P15+Ukmerge!P15+Utena!P15+Varena!P15+Vilkaviskis!P15+Vilniaus_rj!P15+Vilnius!P15+Visaginas!P15+Zarasai!P15</f>
        <v>0</v>
      </c>
      <c r="Q30" s="10">
        <f>Akmene!Q15+Alytaus_rj!Q15+Alytus!Q15+Anyksciai!Q15+Birstonas!Q15+Birzai!Q15+Druskininkai!Q15+Elektrenai!Q15+Ignalina!Q15+Jonava!Q15+Joniskis!Q15+Jurbarkas!Q15+Kaisiadorys!Q15+Kalvarija!Q15+Kaunas!Q15+Kauno_rj!Q15+Kazlu_ruda!Q15+Kedainiai!Q15+Kelmes!Q15+Klaipeda!Q15+Klaipedos_rj!Q15+Kretinga!Q15+Kupiskis!Q15+Lazdijai!Q15+Marijampole!Q15+Mazeikiai!Q15+Moletai!Q15+Neringa!Q15+Pagegiai!Q15+Pakruojis!Q15+Palanga!Q15+Panevezio_rj!Q15+Panevezys!Q15+Pasvalys!Q15+Plunge!Q15+Prienai!Q15+Radviliskis!Q15+Raseiniai!Q15+Rietavas!Q15+Rokiskis!Q15+Sakiai!Q15+Salcininkai!Q15+Siauliai!Q15+Siauliu_rj!Q15+Silale!Q15+Silute!Q15+Sirvintai!Q15+Skuodas!Q15+Svencionys!Q15+Taurage!Q15+Telsiai!Q15+Trakai!Q15+Ukmerge!Q15+Utena!Q15+Varena!Q15+Vilkaviskis!Q15+Vilniaus_rj!Q15+Vilnius!Q15+Visaginas!Q15+Zarasai!Q15</f>
        <v>0</v>
      </c>
      <c r="R30" s="10">
        <f>Akmene!R15+Alytaus_rj!R15+Alytus!R15+Anyksciai!R15+Birstonas!R15+Birzai!R15+Druskininkai!R15+Elektrenai!R15+Ignalina!R15+Jonava!R15+Joniskis!R15+Jurbarkas!R15+Kaisiadorys!R15+Kalvarija!R15+Kaunas!R15+Kauno_rj!R15+Kazlu_ruda!R15+Kedainiai!R15+Kelmes!R15+Klaipeda!R15+Klaipedos_rj!R15+Kretinga!R15+Kupiskis!R15+Lazdijai!R15+Marijampole!R15+Mazeikiai!R15+Moletai!R15+Neringa!R15+Pagegiai!R15+Pakruojis!R15+Palanga!R15+Panevezio_rj!R15+Panevezys!R15+Pasvalys!R15+Plunge!R15+Prienai!R15+Radviliskis!R15+Raseiniai!R15+Rietavas!R15+Rokiskis!R15+Sakiai!R15+Salcininkai!R15+Siauliai!R15+Siauliu_rj!R15+Silale!R15+Silute!R15+Sirvintai!R15+Skuodas!R15+Svencionys!R15+Taurage!R15+Telsiai!R15+Trakai!R15+Ukmerge!R15+Utena!R15+Varena!R15+Vilkaviskis!R15+Vilniaus_rj!R15+Vilnius!R15+Visaginas!R15+Zarasai!R15</f>
        <v>0</v>
      </c>
      <c r="S30" s="10">
        <f>Akmene!S15+Alytaus_rj!S15+Alytus!S15+Anyksciai!S15+Birstonas!S15+Birzai!S15+Druskininkai!S15+Elektrenai!S15+Ignalina!S15+Jonava!S15+Joniskis!S15+Jurbarkas!S15+Kaisiadorys!S15+Kalvarija!S15+Kaunas!S15+Kauno_rj!S15+Kazlu_ruda!S15+Kedainiai!S15+Kelmes!S15+Klaipeda!S15+Klaipedos_rj!S15+Kretinga!S15+Kupiskis!S15+Lazdijai!S15+Marijampole!S15+Mazeikiai!S15+Moletai!S15+Neringa!S15+Pagegiai!S15+Pakruojis!S15+Palanga!S15+Panevezio_rj!S15+Panevezys!S15+Pasvalys!S15+Plunge!S15+Prienai!S15+Radviliskis!S15+Raseiniai!S15+Rietavas!S15+Rokiskis!S15+Sakiai!S15+Salcininkai!S15+Siauliai!S15+Siauliu_rj!S15+Silale!S15+Silute!S15+Sirvintai!S15+Skuodas!S15+Svencionys!S15+Taurage!S15+Telsiai!S15+Trakai!S15+Ukmerge!S15+Utena!S15+Varena!S15+Vilkaviskis!S15+Vilniaus_rj!S15+Vilnius!S15+Visaginas!S15+Zarasai!S15</f>
        <v>0</v>
      </c>
      <c r="T30" s="10">
        <f>Akmene!T15+Alytaus_rj!T15+Alytus!T15+Anyksciai!T15+Birstonas!T15+Birzai!T15+Druskininkai!T15+Elektrenai!T15+Ignalina!T15+Jonava!T15+Joniskis!T15+Jurbarkas!T15+Kaisiadorys!T15+Kalvarija!T15+Kaunas!T15+Kauno_rj!T15+Kazlu_ruda!T15+Kedainiai!T15+Kelmes!T15+Klaipeda!T15+Klaipedos_rj!T15+Kretinga!T15+Kupiskis!T15+Lazdijai!T15+Marijampole!T15+Mazeikiai!T15+Moletai!T15+Neringa!T15+Pagegiai!T15+Pakruojis!T15+Palanga!T15+Panevezio_rj!T15+Panevezys!T15+Pasvalys!T15+Plunge!T15+Prienai!T15+Radviliskis!T15+Raseiniai!T15+Rietavas!T15+Rokiskis!T15+Sakiai!T15+Salcininkai!T15+Siauliai!T15+Siauliu_rj!T15+Silale!T15+Silute!T15+Sirvintai!T15+Skuodas!T15+Svencionys!T15+Taurage!T15+Telsiai!T15+Trakai!T15+Ukmerge!T15+Utena!T15+Varena!T15+Vilkaviskis!T15+Vilniaus_rj!T15+Vilnius!T15+Visaginas!T15+Zarasai!T15</f>
        <v>0</v>
      </c>
      <c r="U30" s="10">
        <f>Akmene!U15+Alytaus_rj!U15+Alytus!U15+Anyksciai!U15+Birstonas!U15+Birzai!U15+Druskininkai!U15+Elektrenai!U15+Ignalina!U15+Jonava!U15+Joniskis!U15+Jurbarkas!U15+Kaisiadorys!U15+Kalvarija!U15+Kaunas!U15+Kauno_rj!U15+Kazlu_ruda!U15+Kedainiai!U15+Kelmes!U15+Klaipeda!U15+Klaipedos_rj!U15+Kretinga!U15+Kupiskis!U15+Lazdijai!U15+Marijampole!U15+Mazeikiai!U15+Moletai!U15+Neringa!U15+Pagegiai!U15+Pakruojis!U15+Palanga!U15+Panevezio_rj!U15+Panevezys!U15+Pasvalys!U15+Plunge!U15+Prienai!U15+Radviliskis!U15+Raseiniai!U15+Rietavas!U15+Rokiskis!U15+Sakiai!U15+Salcininkai!U15+Siauliai!U15+Siauliu_rj!U15+Silale!U15+Silute!U15+Sirvintai!U15+Skuodas!U15+Svencionys!U15+Taurage!U15+Telsiai!U15+Trakai!U15+Ukmerge!U15+Utena!U15+Varena!U15+Vilkaviskis!U15+Vilniaus_rj!U15+Vilnius!U15+Visaginas!U15+Zarasai!U15</f>
        <v>0</v>
      </c>
      <c r="V30" s="10">
        <f>Akmene!V15+Alytaus_rj!V15+Alytus!V15+Anyksciai!V15+Birstonas!V15+Birzai!V15+Druskininkai!V15+Elektrenai!V15+Ignalina!V15+Jonava!V15+Joniskis!V15+Jurbarkas!V15+Kaisiadorys!V15+Kalvarija!V15+Kaunas!V15+Kauno_rj!V15+Kazlu_ruda!V15+Kedainiai!V15+Kelmes!V15+Klaipeda!V15+Klaipedos_rj!V15+Kretinga!V15+Kupiskis!V15+Lazdijai!V15+Marijampole!V15+Mazeikiai!V15+Moletai!V15+Neringa!V15+Pagegiai!V15+Pakruojis!V15+Palanga!V15+Panevezio_rj!V15+Panevezys!V15+Pasvalys!V15+Plunge!V15+Prienai!V15+Radviliskis!V15+Raseiniai!V15+Rietavas!V15+Rokiskis!V15+Sakiai!V15+Salcininkai!V15+Siauliai!V15+Siauliu_rj!V15+Silale!V15+Silute!V15+Sirvintai!V15+Skuodas!V15+Svencionys!V15+Taurage!V15+Telsiai!V15+Trakai!V15+Ukmerge!V15+Utena!V15+Varena!V15+Vilkaviskis!V15+Vilniaus_rj!V15+Vilnius!V15+Visaginas!V15+Zarasai!V15</f>
        <v>0</v>
      </c>
      <c r="W30" s="10">
        <f>Akmene!W15+Alytaus_rj!W15+Alytus!W15+Anyksciai!W15+Birstonas!W15+Birzai!W15+Druskininkai!W15+Elektrenai!W15+Ignalina!W15+Jonava!W15+Joniskis!W15+Jurbarkas!W15+Kaisiadorys!W15+Kalvarija!W15+Kaunas!W15+Kauno_rj!W15+Kazlu_ruda!W15+Kedainiai!W15+Kelmes!W15+Klaipeda!W15+Klaipedos_rj!W15+Kretinga!W15+Kupiskis!W15+Lazdijai!W15+Marijampole!W15+Mazeikiai!W15+Moletai!W15+Neringa!W15+Pagegiai!W15+Pakruojis!W15+Palanga!W15+Panevezio_rj!W15+Panevezys!W15+Pasvalys!W15+Plunge!W15+Prienai!W15+Radviliskis!W15+Raseiniai!W15+Rietavas!W15+Rokiskis!W15+Sakiai!W15+Salcininkai!W15+Siauliai!W15+Siauliu_rj!W15+Silale!W15+Silute!W15+Sirvintai!W15+Skuodas!W15+Svencionys!W15+Taurage!W15+Telsiai!W15+Trakai!W15+Ukmerge!W15+Utena!W15+Varena!W15+Vilkaviskis!W15+Vilniaus_rj!W15+Vilnius!W15+Visaginas!W15+Zarasai!W15</f>
        <v>2</v>
      </c>
      <c r="X30" s="10">
        <f>Akmene!X15+Alytaus_rj!X15+Alytus!X15+Anyksciai!X15+Birstonas!X15+Birzai!X15+Druskininkai!X15+Elektrenai!X15+Ignalina!X15+Jonava!X15+Joniskis!X15+Jurbarkas!X15+Kaisiadorys!X15+Kalvarija!X15+Kaunas!X15+Kauno_rj!X15+Kazlu_ruda!X15+Kedainiai!X15+Kelmes!X15+Klaipeda!X15+Klaipedos_rj!X15+Kretinga!X15+Kupiskis!X15+Lazdijai!X15+Marijampole!X15+Mazeikiai!X15+Moletai!X15+Neringa!X15+Pagegiai!X15+Pakruojis!X15+Palanga!X15+Panevezio_rj!X15+Panevezys!X15+Pasvalys!X15+Plunge!X15+Prienai!X15+Radviliskis!X15+Raseiniai!X15+Rietavas!X15+Rokiskis!X15+Sakiai!X15+Salcininkai!X15+Siauliai!X15+Siauliu_rj!X15+Silale!X15+Silute!X15+Sirvintai!X15+Skuodas!X15+Svencionys!X15+Taurage!X15+Telsiai!X15+Trakai!X15+Ukmerge!X15+Utena!X15+Varena!X15+Vilkaviskis!X15+Vilniaus_rj!X15+Vilnius!X15+Visaginas!X15+Zarasai!X15</f>
        <v>1</v>
      </c>
      <c r="Y30" s="10">
        <f>Akmene!Y15+Alytaus_rj!Y15+Alytus!Y15+Anyksciai!Y15+Birstonas!Y15+Birzai!Y15+Druskininkai!Y15+Elektrenai!Y15+Ignalina!Y15+Jonava!Y15+Joniskis!Y15+Jurbarkas!Y15+Kaisiadorys!Y15+Kalvarija!Y15+Kaunas!Y15+Kauno_rj!Y15+Kazlu_ruda!Y15+Kedainiai!Y15+Kelmes!Y15+Klaipeda!Y15+Klaipedos_rj!Y15+Kretinga!Y15+Kupiskis!Y15+Lazdijai!Y15+Marijampole!Y15+Mazeikiai!Y15+Moletai!Y15+Neringa!Y15+Pagegiai!Y15+Pakruojis!Y15+Palanga!Y15+Panevezio_rj!Y15+Panevezys!Y15+Pasvalys!Y15+Plunge!Y15+Prienai!Y15+Radviliskis!Y15+Raseiniai!Y15+Rietavas!Y15+Rokiskis!Y15+Sakiai!Y15+Salcininkai!Y15+Siauliai!Y15+Siauliu_rj!Y15+Silale!Y15+Silute!Y15+Sirvintai!Y15+Skuodas!Y15+Svencionys!Y15+Taurage!Y15+Telsiai!Y15+Trakai!Y15+Ukmerge!Y15+Utena!Y15+Varena!Y15+Vilkaviskis!Y15+Vilniaus_rj!Y15+Vilnius!Y15+Visaginas!Y15+Zarasai!Y15</f>
        <v>0</v>
      </c>
      <c r="Z30" s="10">
        <f>Akmene!Z15+Alytaus_rj!Z15+Alytus!Z15+Anyksciai!Z15+Birstonas!Z15+Birzai!Z15+Druskininkai!Z15+Elektrenai!Z15+Ignalina!Z15+Jonava!Z15+Joniskis!Z15+Jurbarkas!Z15+Kaisiadorys!Z15+Kalvarija!Z15+Kaunas!Z15+Kauno_rj!Z15+Kazlu_ruda!Z15+Kedainiai!Z15+Kelmes!Z15+Klaipeda!Z15+Klaipedos_rj!Z15+Kretinga!Z15+Kupiskis!Z15+Lazdijai!Z15+Marijampole!Z15+Mazeikiai!Z15+Moletai!Z15+Neringa!Z15+Pagegiai!Z15+Pakruojis!Z15+Palanga!Z15+Panevezio_rj!Z15+Panevezys!Z15+Pasvalys!Z15+Plunge!Z15+Prienai!Z15+Radviliskis!Z15+Raseiniai!Z15+Rietavas!Z15+Rokiskis!Z15+Sakiai!Z15+Salcininkai!Z15+Siauliai!Z15+Siauliu_rj!Z15+Silale!Z15+Silute!Z15+Sirvintai!Z15+Skuodas!Z15+Svencionys!Z15+Taurage!Z15+Telsiai!Z15+Trakai!Z15+Ukmerge!Z15+Utena!Z15+Varena!Z15+Vilkaviskis!Z15+Vilniaus_rj!Z15+Vilnius!Z15+Visaginas!Z15+Zarasai!Z15</f>
        <v>0</v>
      </c>
      <c r="AA30" s="10">
        <f>Akmene!AA15+Alytaus_rj!AA15+Alytus!AA15+Anyksciai!AA15+Birstonas!AA15+Birzai!AA15+Druskininkai!AA15+Elektrenai!AA15+Ignalina!AA15+Jonava!AA15+Joniskis!AA15+Jurbarkas!AA15+Kaisiadorys!AA15+Kalvarija!AA15+Kaunas!AA15+Kauno_rj!AA15+Kazlu_ruda!AA15+Kedainiai!AA15+Kelmes!AA15+Klaipeda!AA15+Klaipedos_rj!AA15+Kretinga!AA15+Kupiskis!AA15+Lazdijai!AA15+Marijampole!AA15+Mazeikiai!AA15+Moletai!AA15+Neringa!AA15+Pagegiai!AA15+Pakruojis!AA15+Palanga!AA15+Panevezio_rj!AA15+Panevezys!AA15+Pasvalys!AA15+Plunge!AA15+Prienai!AA15+Radviliskis!AA15+Raseiniai!AA15+Rietavas!AA15+Rokiskis!AA15+Sakiai!AA15+Salcininkai!AA15+Siauliai!AA15+Siauliu_rj!AA15+Silale!AA15+Silute!AA15+Sirvintai!AA15+Skuodas!AA15+Svencionys!AA15+Taurage!AA15+Telsiai!AA15+Trakai!AA15+Ukmerge!AA15+Utena!AA15+Varena!AA15+Vilkaviskis!AA15+Vilniaus_rj!AA15+Vilnius!AA15+Visaginas!AA15+Zarasai!AA15</f>
        <v>2</v>
      </c>
      <c r="AB30" s="10">
        <f>Akmene!AB15+Alytaus_rj!AB15+Alytus!AB15+Anyksciai!AB15+Birstonas!AB15+Birzai!AB15+Druskininkai!AB15+Elektrenai!AB15+Ignalina!AB15+Jonava!AB15+Joniskis!AB15+Jurbarkas!AB15+Kaisiadorys!AB15+Kalvarija!AB15+Kaunas!AB15+Kauno_rj!AB15+Kazlu_ruda!AB15+Kedainiai!AB15+Kelmes!AB15+Klaipeda!AB15+Klaipedos_rj!AB15+Kretinga!AB15+Kupiskis!AB15+Lazdijai!AB15+Marijampole!AB15+Mazeikiai!AB15+Moletai!AB15+Neringa!AB15+Pagegiai!AB15+Pakruojis!AB15+Palanga!AB15+Panevezio_rj!AB15+Panevezys!AB15+Pasvalys!AB15+Plunge!AB15+Prienai!AB15+Radviliskis!AB15+Raseiniai!AB15+Rietavas!AB15+Rokiskis!AB15+Sakiai!AB15+Salcininkai!AB15+Siauliai!AB15+Siauliu_rj!AB15+Silale!AB15+Silute!AB15+Sirvintai!AB15+Skuodas!AB15+Svencionys!AB15+Taurage!AB15+Telsiai!AB15+Trakai!AB15+Ukmerge!AB15+Utena!AB15+Varena!AB15+Vilkaviskis!AB15+Vilniaus_rj!AB15+Vilnius!AB15+Visaginas!AB15+Zarasai!AB15</f>
        <v>0</v>
      </c>
      <c r="AC30" s="10">
        <f>Akmene!AC15+Alytaus_rj!AC15+Alytus!AC15+Anyksciai!AC15+Birstonas!AC15+Birzai!AC15+Druskininkai!AC15+Elektrenai!AC15+Ignalina!AC15+Jonava!AC15+Joniskis!AC15+Jurbarkas!AC15+Kaisiadorys!AC15+Kalvarija!AC15+Kaunas!AC15+Kauno_rj!AC15+Kazlu_ruda!AC15+Kedainiai!AC15+Kelmes!AC15+Klaipeda!AC15+Klaipedos_rj!AC15+Kretinga!AC15+Kupiskis!AC15+Lazdijai!AC15+Marijampole!AC15+Mazeikiai!AC15+Moletai!AC15+Neringa!AC15+Pagegiai!AC15+Pakruojis!AC15+Palanga!AC15+Panevezio_rj!AC15+Panevezys!AC15+Pasvalys!AC15+Plunge!AC15+Prienai!AC15+Radviliskis!AC15+Raseiniai!AC15+Rietavas!AC15+Rokiskis!AC15+Sakiai!AC15+Salcininkai!AC15+Siauliai!AC15+Siauliu_rj!AC15+Silale!AC15+Silute!AC15+Sirvintai!AC15+Skuodas!AC15+Svencionys!AC15+Taurage!AC15+Telsiai!AC15+Trakai!AC15+Ukmerge!AC15+Utena!AC15+Varena!AC15+Vilkaviskis!AC15+Vilniaus_rj!AC15+Vilnius!AC15+Visaginas!AC15+Zarasai!AC15</f>
        <v>0</v>
      </c>
      <c r="AD30" s="10">
        <f>Akmene!AD15+Alytaus_rj!AD15+Alytus!AD15+Anyksciai!AD15+Birstonas!AD15+Birzai!AD15+Druskininkai!AD15+Elektrenai!AD15+Ignalina!AD15+Jonava!AD15+Joniskis!AD15+Jurbarkas!AD15+Kaisiadorys!AD15+Kalvarija!AD15+Kaunas!AD15+Kauno_rj!AD15+Kazlu_ruda!AD15+Kedainiai!AD15+Kelmes!AD15+Klaipeda!AD15+Klaipedos_rj!AD15+Kretinga!AD15+Kupiskis!AD15+Lazdijai!AD15+Marijampole!AD15+Mazeikiai!AD15+Moletai!AD15+Neringa!AD15+Pagegiai!AD15+Pakruojis!AD15+Palanga!AD15+Panevezio_rj!AD15+Panevezys!AD15+Pasvalys!AD15+Plunge!AD15+Prienai!AD15+Radviliskis!AD15+Raseiniai!AD15+Rietavas!AD15+Rokiskis!AD15+Sakiai!AD15+Salcininkai!AD15+Siauliai!AD15+Siauliu_rj!AD15+Silale!AD15+Silute!AD15+Sirvintai!AD15+Skuodas!AD15+Svencionys!AD15+Taurage!AD15+Telsiai!AD15+Trakai!AD15+Ukmerge!AD15+Utena!AD15+Varena!AD15+Vilkaviskis!AD15+Vilniaus_rj!AD15+Vilnius!AD15+Visaginas!AD15+Zarasai!AD15</f>
        <v>0</v>
      </c>
      <c r="AE30" s="10">
        <f>Akmene!AE15+Alytaus_rj!AE15+Alytus!AE15+Anyksciai!AE15+Birstonas!AE15+Birzai!AE15+Druskininkai!AE15+Elektrenai!AE15+Ignalina!AE15+Jonava!AE15+Joniskis!AE15+Jurbarkas!AE15+Kaisiadorys!AE15+Kalvarija!AE15+Kaunas!AE15+Kauno_rj!AE15+Kazlu_ruda!AE15+Kedainiai!AE15+Kelmes!AE15+Klaipeda!AE15+Klaipedos_rj!AE15+Kretinga!AE15+Kupiskis!AE15+Lazdijai!AE15+Marijampole!AE15+Mazeikiai!AE15+Moletai!AE15+Neringa!AE15+Pagegiai!AE15+Pakruojis!AE15+Palanga!AE15+Panevezio_rj!AE15+Panevezys!AE15+Pasvalys!AE15+Plunge!AE15+Prienai!AE15+Radviliskis!AE15+Raseiniai!AE15+Rietavas!AE15+Rokiskis!AE15+Sakiai!AE15+Salcininkai!AE15+Siauliai!AE15+Siauliu_rj!AE15+Silale!AE15+Silute!AE15+Sirvintai!AE15+Skuodas!AE15+Svencionys!AE15+Taurage!AE15+Telsiai!AE15+Trakai!AE15+Ukmerge!AE15+Utena!AE15+Varena!AE15+Vilkaviskis!AE15+Vilniaus_rj!AE15+Vilnius!AE15+Visaginas!AE15+Zarasai!AE15</f>
        <v>0</v>
      </c>
      <c r="AF30" s="10">
        <f>Akmene!AF15+Alytaus_rj!AF15+Alytus!AF15+Anyksciai!AF15+Birstonas!AF15+Birzai!AF15+Druskininkai!AF15+Elektrenai!AF15+Ignalina!AF15+Jonava!AF15+Joniskis!AF15+Jurbarkas!AF15+Kaisiadorys!AF15+Kalvarija!AF15+Kaunas!AF15+Kauno_rj!AF15+Kazlu_ruda!AF15+Kedainiai!AF15+Kelmes!AF15+Klaipeda!AF15+Klaipedos_rj!AF15+Kretinga!AF15+Kupiskis!AF15+Lazdijai!AF15+Marijampole!AF15+Mazeikiai!AF15+Moletai!AF15+Neringa!AF15+Pagegiai!AF15+Pakruojis!AF15+Palanga!AF15+Panevezio_rj!AF15+Panevezys!AF15+Pasvalys!AF15+Plunge!AF15+Prienai!AF15+Radviliskis!AF15+Raseiniai!AF15+Rietavas!AF15+Rokiskis!AF15+Sakiai!AF15+Salcininkai!AF15+Siauliai!AF15+Siauliu_rj!AF15+Silale!AF15+Silute!AF15+Sirvintai!AF15+Skuodas!AF15+Svencionys!AF15+Taurage!AF15+Telsiai!AF15+Trakai!AF15+Ukmerge!AF15+Utena!AF15+Varena!AF15+Vilkaviskis!AF15+Vilniaus_rj!AF15+Vilnius!AF15+Visaginas!AF15+Zarasai!AF15</f>
        <v>0</v>
      </c>
      <c r="AG30" s="10">
        <f>Akmene!AG15+Alytaus_rj!AG15+Alytus!AG15+Anyksciai!AG15+Birstonas!AG15+Birzai!AG15+Druskininkai!AG15+Elektrenai!AG15+Ignalina!AG15+Jonava!AG15+Joniskis!AG15+Jurbarkas!AG15+Kaisiadorys!AG15+Kalvarija!AG15+Kaunas!AG15+Kauno_rj!AG15+Kazlu_ruda!AG15+Kedainiai!AG15+Kelmes!AG15+Klaipeda!AG15+Klaipedos_rj!AG15+Kretinga!AG15+Kupiskis!AG15+Lazdijai!AG15+Marijampole!AG15+Mazeikiai!AG15+Moletai!AG15+Neringa!AG15+Pagegiai!AG15+Pakruojis!AG15+Palanga!AG15+Panevezio_rj!AG15+Panevezys!AG15+Pasvalys!AG15+Plunge!AG15+Prienai!AG15+Radviliskis!AG15+Raseiniai!AG15+Rietavas!AG15+Rokiskis!AG15+Sakiai!AG15+Salcininkai!AG15+Siauliai!AG15+Siauliu_rj!AG15+Silale!AG15+Silute!AG15+Sirvintai!AG15+Skuodas!AG15+Svencionys!AG15+Taurage!AG15+Telsiai!AG15+Trakai!AG15+Ukmerge!AG15+Utena!AG15+Varena!AG15+Vilkaviskis!AG15+Vilniaus_rj!AG15+Vilnius!AG15+Visaginas!AG15+Zarasai!AG15</f>
        <v>0</v>
      </c>
      <c r="AH30" s="10">
        <f>Akmene!AH15+Alytaus_rj!AH15+Alytus!AH15+Anyksciai!AH15+Birstonas!AH15+Birzai!AH15+Druskininkai!AH15+Elektrenai!AH15+Ignalina!AH15+Jonava!AH15+Joniskis!AH15+Jurbarkas!AH15+Kaisiadorys!AH15+Kalvarija!AH15+Kaunas!AH15+Kauno_rj!AH15+Kazlu_ruda!AH15+Kedainiai!AH15+Kelmes!AH15+Klaipeda!AH15+Klaipedos_rj!AH15+Kretinga!AH15+Kupiskis!AH15+Lazdijai!AH15+Marijampole!AH15+Mazeikiai!AH15+Moletai!AH15+Neringa!AH15+Pagegiai!AH15+Pakruojis!AH15+Palanga!AH15+Panevezio_rj!AH15+Panevezys!AH15+Pasvalys!AH15+Plunge!AH15+Prienai!AH15+Radviliskis!AH15+Raseiniai!AH15+Rietavas!AH15+Rokiskis!AH15+Sakiai!AH15+Salcininkai!AH15+Siauliai!AH15+Siauliu_rj!AH15+Silale!AH15+Silute!AH15+Sirvintai!AH15+Skuodas!AH15+Svencionys!AH15+Taurage!AH15+Telsiai!AH15+Trakai!AH15+Ukmerge!AH15+Utena!AH15+Varena!AH15+Vilkaviskis!AH15+Vilniaus_rj!AH15+Vilnius!AH15+Visaginas!AH15+Zarasai!AH15</f>
        <v>0</v>
      </c>
      <c r="AI30" s="10">
        <f>Akmene!AI15+Alytaus_rj!AI15+Alytus!AI15+Anyksciai!AI15+Birstonas!AI15+Birzai!AI15+Druskininkai!AI15+Elektrenai!AI15+Ignalina!AI15+Jonava!AI15+Joniskis!AI15+Jurbarkas!AI15+Kaisiadorys!AI15+Kalvarija!AI15+Kaunas!AI15+Kauno_rj!AI15+Kazlu_ruda!AI15+Kedainiai!AI15+Kelmes!AI15+Klaipeda!AI15+Klaipedos_rj!AI15+Kretinga!AI15+Kupiskis!AI15+Lazdijai!AI15+Marijampole!AI15+Mazeikiai!AI15+Moletai!AI15+Neringa!AI15+Pagegiai!AI15+Pakruojis!AI15+Palanga!AI15+Panevezio_rj!AI15+Panevezys!AI15+Pasvalys!AI15+Plunge!AI15+Prienai!AI15+Radviliskis!AI15+Raseiniai!AI15+Rietavas!AI15+Rokiskis!AI15+Sakiai!AI15+Salcininkai!AI15+Siauliai!AI15+Siauliu_rj!AI15+Silale!AI15+Silute!AI15+Sirvintai!AI15+Skuodas!AI15+Svencionys!AI15+Taurage!AI15+Telsiai!AI15+Trakai!AI15+Ukmerge!AI15+Utena!AI15+Varena!AI15+Vilkaviskis!AI15+Vilniaus_rj!AI15+Vilnius!AI15+Visaginas!AI15+Zarasai!AI15</f>
        <v>0</v>
      </c>
      <c r="AJ30" s="10">
        <f>Akmene!AJ15+Alytaus_rj!AJ15+Alytus!AJ15+Anyksciai!AJ15+Birstonas!AJ15+Birzai!AJ15+Druskininkai!AJ15+Elektrenai!AJ15+Ignalina!AJ15+Jonava!AJ15+Joniskis!AJ15+Jurbarkas!AJ15+Kaisiadorys!AJ15+Kalvarija!AJ15+Kaunas!AJ15+Kauno_rj!AJ15+Kazlu_ruda!AJ15+Kedainiai!AJ15+Kelmes!AJ15+Klaipeda!AJ15+Klaipedos_rj!AJ15+Kretinga!AJ15+Kupiskis!AJ15+Lazdijai!AJ15+Marijampole!AJ15+Mazeikiai!AJ15+Moletai!AJ15+Neringa!AJ15+Pagegiai!AJ15+Pakruojis!AJ15+Palanga!AJ15+Panevezio_rj!AJ15+Panevezys!AJ15+Pasvalys!AJ15+Plunge!AJ15+Prienai!AJ15+Radviliskis!AJ15+Raseiniai!AJ15+Rietavas!AJ15+Rokiskis!AJ15+Sakiai!AJ15+Salcininkai!AJ15+Siauliai!AJ15+Siauliu_rj!AJ15+Silale!AJ15+Silute!AJ15+Sirvintai!AJ15+Skuodas!AJ15+Svencionys!AJ15+Taurage!AJ15+Telsiai!AJ15+Trakai!AJ15+Ukmerge!AJ15+Utena!AJ15+Varena!AJ15+Vilkaviskis!AJ15+Vilniaus_rj!AJ15+Vilnius!AJ15+Visaginas!AJ15+Zarasai!AJ15</f>
        <v>0</v>
      </c>
      <c r="AK30" s="10">
        <f>Akmene!AK15+Alytaus_rj!AK15+Alytus!AK15+Anyksciai!AK15+Birstonas!AK15+Birzai!AK15+Druskininkai!AK15+Elektrenai!AK15+Ignalina!AK15+Jonava!AK15+Joniskis!AK15+Jurbarkas!AK15+Kaisiadorys!AK15+Kalvarija!AK15+Kaunas!AK15+Kauno_rj!AK15+Kazlu_ruda!AK15+Kedainiai!AK15+Kelmes!AK15+Klaipeda!AK15+Klaipedos_rj!AK15+Kretinga!AK15+Kupiskis!AK15+Lazdijai!AK15+Marijampole!AK15+Mazeikiai!AK15+Moletai!AK15+Neringa!AK15+Pagegiai!AK15+Pakruojis!AK15+Palanga!AK15+Panevezio_rj!AK15+Panevezys!AK15+Pasvalys!AK15+Plunge!AK15+Prienai!AK15+Radviliskis!AK15+Raseiniai!AK15+Rietavas!AK15+Rokiskis!AK15+Sakiai!AK15+Salcininkai!AK15+Siauliai!AK15+Siauliu_rj!AK15+Silale!AK15+Silute!AK15+Sirvintai!AK15+Skuodas!AK15+Svencionys!AK15+Taurage!AK15+Telsiai!AK15+Trakai!AK15+Ukmerge!AK15+Utena!AK15+Varena!AK15+Vilkaviskis!AK15+Vilniaus_rj!AK15+Vilnius!AK15+Visaginas!AK15+Zarasai!AK15</f>
        <v>0</v>
      </c>
      <c r="AL30" s="10">
        <f>Akmene!AL15+Alytaus_rj!AL15+Alytus!AL15+Anyksciai!AL15+Birstonas!AL15+Birzai!AL15+Druskininkai!AL15+Elektrenai!AL15+Ignalina!AL15+Jonava!AL15+Joniskis!AL15+Jurbarkas!AL15+Kaisiadorys!AL15+Kalvarija!AL15+Kaunas!AL15+Kauno_rj!AL15+Kazlu_ruda!AL15+Kedainiai!AL15+Kelmes!AL15+Klaipeda!AL15+Klaipedos_rj!AL15+Kretinga!AL15+Kupiskis!AL15+Lazdijai!AL15+Marijampole!AL15+Mazeikiai!AL15+Moletai!AL15+Neringa!AL15+Pagegiai!AL15+Pakruojis!AL15+Palanga!AL15+Panevezio_rj!AL15+Panevezys!AL15+Pasvalys!AL15+Plunge!AL15+Prienai!AL15+Radviliskis!AL15+Raseiniai!AL15+Rietavas!AL15+Rokiskis!AL15+Sakiai!AL15+Salcininkai!AL15+Siauliai!AL15+Siauliu_rj!AL15+Silale!AL15+Silute!AL15+Sirvintai!AL15+Skuodas!AL15+Svencionys!AL15+Taurage!AL15+Telsiai!AL15+Trakai!AL15+Ukmerge!AL15+Utena!AL15+Varena!AL15+Vilkaviskis!AL15+Vilniaus_rj!AL15+Vilnius!AL15+Visaginas!AL15+Zarasai!AL15</f>
        <v>0</v>
      </c>
      <c r="AM30" s="10">
        <f>Akmene!AM15+Alytaus_rj!AM15+Alytus!AM15+Anyksciai!AM15+Birstonas!AM15+Birzai!AM15+Druskininkai!AM15+Elektrenai!AM15+Ignalina!AM15+Jonava!AM15+Joniskis!AM15+Jurbarkas!AM15+Kaisiadorys!AM15+Kalvarija!AM15+Kaunas!AM15+Kauno_rj!AM15+Kazlu_ruda!AM15+Kedainiai!AM15+Kelmes!AM15+Klaipeda!AM15+Klaipedos_rj!AM15+Kretinga!AM15+Kupiskis!AM15+Lazdijai!AM15+Marijampole!AM15+Mazeikiai!AM15+Moletai!AM15+Neringa!AM15+Pagegiai!AM15+Pakruojis!AM15+Palanga!AM15+Panevezio_rj!AM15+Panevezys!AM15+Pasvalys!AM15+Plunge!AM15+Prienai!AM15+Radviliskis!AM15+Raseiniai!AM15+Rietavas!AM15+Rokiskis!AM15+Sakiai!AM15+Salcininkai!AM15+Siauliai!AM15+Siauliu_rj!AM15+Silale!AM15+Silute!AM15+Sirvintai!AM15+Skuodas!AM15+Svencionys!AM15+Taurage!AM15+Telsiai!AM15+Trakai!AM15+Ukmerge!AM15+Utena!AM15+Varena!AM15+Vilkaviskis!AM15+Vilniaus_rj!AM15+Vilnius!AM15+Visaginas!AM15+Zarasai!AM15</f>
        <v>0</v>
      </c>
      <c r="AN30" s="10">
        <f>Akmene!AN15+Alytaus_rj!AN15+Alytus!AN15+Anyksciai!AN15+Birstonas!AN15+Birzai!AN15+Druskininkai!AN15+Elektrenai!AN15+Ignalina!AN15+Jonava!AN15+Joniskis!AN15+Jurbarkas!AN15+Kaisiadorys!AN15+Kalvarija!AN15+Kaunas!AN15+Kauno_rj!AN15+Kazlu_ruda!AN15+Kedainiai!AN15+Kelmes!AN15+Klaipeda!AN15+Klaipedos_rj!AN15+Kretinga!AN15+Kupiskis!AN15+Lazdijai!AN15+Marijampole!AN15+Mazeikiai!AN15+Moletai!AN15+Neringa!AN15+Pagegiai!AN15+Pakruojis!AN15+Palanga!AN15+Panevezio_rj!AN15+Panevezys!AN15+Pasvalys!AN15+Plunge!AN15+Prienai!AN15+Radviliskis!AN15+Raseiniai!AN15+Rietavas!AN15+Rokiskis!AN15+Sakiai!AN15+Salcininkai!AN15+Siauliai!AN15+Siauliu_rj!AN15+Silale!AN15+Silute!AN15+Sirvintai!AN15+Skuodas!AN15+Svencionys!AN15+Taurage!AN15+Telsiai!AN15+Trakai!AN15+Ukmerge!AN15+Utena!AN15+Varena!AN15+Vilkaviskis!AN15+Vilniaus_rj!AN15+Vilnius!AN15+Visaginas!AN15+Zarasai!AN15</f>
        <v>0</v>
      </c>
      <c r="AO30" s="10">
        <f>Akmene!AO15+Alytaus_rj!AO15+Alytus!AO15+Anyksciai!AO15+Birstonas!AO15+Birzai!AO15+Druskininkai!AO15+Elektrenai!AO15+Ignalina!AO15+Jonava!AO15+Joniskis!AO15+Jurbarkas!AO15+Kaisiadorys!AO15+Kalvarija!AO15+Kaunas!AO15+Kauno_rj!AO15+Kazlu_ruda!AO15+Kedainiai!AO15+Kelmes!AO15+Klaipeda!AO15+Klaipedos_rj!AO15+Kretinga!AO15+Kupiskis!AO15+Lazdijai!AO15+Marijampole!AO15+Mazeikiai!AO15+Moletai!AO15+Neringa!AO15+Pagegiai!AO15+Pakruojis!AO15+Palanga!AO15+Panevezio_rj!AO15+Panevezys!AO15+Pasvalys!AO15+Plunge!AO15+Prienai!AO15+Radviliskis!AO15+Raseiniai!AO15+Rietavas!AO15+Rokiskis!AO15+Sakiai!AO15+Salcininkai!AO15+Siauliai!AO15+Siauliu_rj!AO15+Silale!AO15+Silute!AO15+Sirvintai!AO15+Skuodas!AO15+Svencionys!AO15+Taurage!AO15+Telsiai!AO15+Trakai!AO15+Ukmerge!AO15+Utena!AO15+Varena!AO15+Vilkaviskis!AO15+Vilniaus_rj!AO15+Vilnius!AO15+Visaginas!AO15+Zarasai!AO15</f>
        <v>0</v>
      </c>
      <c r="AP30" s="10">
        <f>Akmene!AP15+Alytaus_rj!AP15+Alytus!AP15+Anyksciai!AP15+Birstonas!AP15+Birzai!AP15+Druskininkai!AP15+Elektrenai!AP15+Ignalina!AP15+Jonava!AP15+Joniskis!AP15+Jurbarkas!AP15+Kaisiadorys!AP15+Kalvarija!AP15+Kaunas!AP15+Kauno_rj!AP15+Kazlu_ruda!AP15+Kedainiai!AP15+Kelmes!AP15+Klaipeda!AP15+Klaipedos_rj!AP15+Kretinga!AP15+Kupiskis!AP15+Lazdijai!AP15+Marijampole!AP15+Mazeikiai!AP15+Moletai!AP15+Neringa!AP15+Pagegiai!AP15+Pakruojis!AP15+Palanga!AP15+Panevezio_rj!AP15+Panevezys!AP15+Pasvalys!AP15+Plunge!AP15+Prienai!AP15+Radviliskis!AP15+Raseiniai!AP15+Rietavas!AP15+Rokiskis!AP15+Sakiai!AP15+Salcininkai!AP15+Siauliai!AP15+Siauliu_rj!AP15+Silale!AP15+Silute!AP15+Sirvintai!AP15+Skuodas!AP15+Svencionys!AP15+Taurage!AP15+Telsiai!AP15+Trakai!AP15+Ukmerge!AP15+Utena!AP15+Varena!AP15+Vilkaviskis!AP15+Vilniaus_rj!AP15+Vilnius!AP15+Visaginas!AP15+Zarasai!AP15</f>
        <v>0</v>
      </c>
      <c r="AQ30" s="10">
        <f>Akmene!AQ15+Alytaus_rj!AQ15+Alytus!AQ15+Anyksciai!AQ15+Birstonas!AQ15+Birzai!AQ15+Druskininkai!AQ15+Elektrenai!AQ15+Ignalina!AQ15+Jonava!AQ15+Joniskis!AQ15+Jurbarkas!AQ15+Kaisiadorys!AQ15+Kalvarija!AQ15+Kaunas!AQ15+Kauno_rj!AQ15+Kazlu_ruda!AQ15+Kedainiai!AQ15+Kelmes!AQ15+Klaipeda!AQ15+Klaipedos_rj!AQ15+Kretinga!AQ15+Kupiskis!AQ15+Lazdijai!AQ15+Marijampole!AQ15+Mazeikiai!AQ15+Moletai!AQ15+Neringa!AQ15+Pagegiai!AQ15+Pakruojis!AQ15+Palanga!AQ15+Panevezio_rj!AQ15+Panevezys!AQ15+Pasvalys!AQ15+Plunge!AQ15+Prienai!AQ15+Radviliskis!AQ15+Raseiniai!AQ15+Rietavas!AQ15+Rokiskis!AQ15+Sakiai!AQ15+Salcininkai!AQ15+Siauliai!AQ15+Siauliu_rj!AQ15+Silale!AQ15+Silute!AQ15+Sirvintai!AQ15+Skuodas!AQ15+Svencionys!AQ15+Taurage!AQ15+Telsiai!AQ15+Trakai!AQ15+Ukmerge!AQ15+Utena!AQ15+Varena!AQ15+Vilkaviskis!AQ15+Vilniaus_rj!AQ15+Vilnius!AQ15+Visaginas!AQ15+Zarasai!AQ15</f>
        <v>0</v>
      </c>
      <c r="AR30" s="4"/>
      <c r="AS30" s="4"/>
      <c r="AT30" s="4"/>
      <c r="AU30" s="4"/>
      <c r="AV30" s="4"/>
    </row>
    <row r="31" spans="1:48" ht="24" customHeight="1">
      <c r="A31" s="2">
        <v>5</v>
      </c>
      <c r="B31" s="30" t="s">
        <v>7</v>
      </c>
      <c r="C31" s="58">
        <f t="shared" si="6"/>
        <v>151</v>
      </c>
      <c r="D31" s="48">
        <f t="shared" si="5"/>
        <v>51</v>
      </c>
      <c r="E31" s="10">
        <f>Akmene!E16+Alytaus_rj!E16+Alytus!E16+Anyksciai!E16+Birstonas!E16+Birzai!E16+Druskininkai!E16+Elektrenai!E16+Ignalina!E16+Jonava!E16+Joniskis!E16+Jurbarkas!E16+Kaisiadorys!E16+Kalvarija!E16+Kaunas!E16+Kauno_rj!E16+Kazlu_ruda!E16+Kedainiai!E16+Kelmes!E16+Klaipeda!E16+Klaipedos_rj!E16+Kretinga!E16+Kupiskis!E16+Lazdijai!E16+Marijampole!E16+Mazeikiai!E16+Moletai!E16+Neringa!E16+Pagegiai!E16+Pakruojis!E16+Palanga!E16+Panevezio_rj!E16+Panevezys!E16+Pasvalys!E16+Plunge!E16+Prienai!E16+Radviliskis!E16+Raseiniai!E16+Rietavas!E16+Rokiskis!E16+Sakiai!E16+Salcininkai!E16+Siauliai!E16+Siauliu_rj!E16+Silale!E16+Silute!E16+Sirvintai!E16+Skuodas!E16+Svencionys!E16+Taurage!E16+Telsiai!E16+Trakai!E16+Ukmerge!E16+Utena!E16+Varena!E16+Vilkaviskis!E16+Vilniaus_rj!E16+Vilnius!E16+Visaginas!E16+Zarasai!E16</f>
        <v>0</v>
      </c>
      <c r="F31" s="10">
        <f>Akmene!F16+Alytaus_rj!F16+Alytus!F16+Anyksciai!F16+Birstonas!F16+Birzai!F16+Druskininkai!F16+Elektrenai!F16+Ignalina!F16+Jonava!F16+Joniskis!F16+Jurbarkas!F16+Kaisiadorys!F16+Kalvarija!F16+Kaunas!F16+Kauno_rj!F16+Kazlu_ruda!F16+Kedainiai!F16+Kelmes!F16+Klaipeda!F16+Klaipedos_rj!F16+Kretinga!F16+Kupiskis!F16+Lazdijai!F16+Marijampole!F16+Mazeikiai!F16+Moletai!F16+Neringa!F16+Pagegiai!F16+Pakruojis!F16+Palanga!F16+Panevezio_rj!F16+Panevezys!F16+Pasvalys!F16+Plunge!F16+Prienai!F16+Radviliskis!F16+Raseiniai!F16+Rietavas!F16+Rokiskis!F16+Sakiai!F16+Salcininkai!F16+Siauliai!F16+Siauliu_rj!F16+Silale!F16+Silute!F16+Sirvintai!F16+Skuodas!F16+Svencionys!F16+Taurage!F16+Telsiai!F16+Trakai!F16+Ukmerge!F16+Utena!F16+Varena!F16+Vilkaviskis!F16+Vilniaus_rj!F16+Vilnius!F16+Visaginas!F16+Zarasai!F16</f>
        <v>0</v>
      </c>
      <c r="G31" s="9">
        <f t="shared" si="7"/>
        <v>0</v>
      </c>
      <c r="H31" s="10">
        <f>Akmene!H16+Alytaus_rj!H16+Alytus!H16+Anyksciai!H16+Birstonas!H16+Birzai!H16+Druskininkai!H16+Elektrenai!H16+Ignalina!H16+Jonava!H16+Joniskis!H16+Jurbarkas!H16+Kaisiadorys!H16+Kalvarija!H16+Kaunas!H16+Kauno_rj!H16+Kazlu_ruda!H16+Kedainiai!H16+Kelmes!H16+Klaipeda!H16+Klaipedos_rj!H16+Kretinga!H16+Kupiskis!H16+Lazdijai!H16+Marijampole!H16+Mazeikiai!H16+Moletai!H16+Neringa!H16+Pagegiai!H16+Pakruojis!H16+Palanga!H16+Panevezio_rj!H16+Panevezys!H16+Pasvalys!H16+Plunge!H16+Prienai!H16+Radviliskis!H16+Raseiniai!H16+Rietavas!H16+Rokiskis!H16+Sakiai!H16+Salcininkai!H16+Siauliai!H16+Siauliu_rj!H16+Silale!H16+Silute!H16+Sirvintai!H16+Skuodas!H16+Svencionys!H16+Taurage!H16+Telsiai!H16+Trakai!H16+Ukmerge!H16+Utena!H16+Varena!H16+Vilkaviskis!H16+Vilniaus_rj!H16+Vilnius!H16+Visaginas!H16+Zarasai!H16</f>
        <v>0</v>
      </c>
      <c r="I31" s="10">
        <f>Akmene!I16+Alytaus_rj!I16+Alytus!I16+Anyksciai!I16+Birstonas!I16+Birzai!I16+Druskininkai!I16+Elektrenai!I16+Ignalina!I16+Jonava!I16+Joniskis!I16+Jurbarkas!I16+Kaisiadorys!I16+Kalvarija!I16+Kaunas!I16+Kauno_rj!I16+Kazlu_ruda!I16+Kedainiai!I16+Kelmes!I16+Klaipeda!I16+Klaipedos_rj!I16+Kretinga!I16+Kupiskis!I16+Lazdijai!I16+Marijampole!I16+Mazeikiai!I16+Moletai!I16+Neringa!I16+Pagegiai!I16+Pakruojis!I16+Palanga!I16+Panevezio_rj!I16+Panevezys!I16+Pasvalys!I16+Plunge!I16+Prienai!I16+Radviliskis!I16+Raseiniai!I16+Rietavas!I16+Rokiskis!I16+Sakiai!I16+Salcininkai!I16+Siauliai!I16+Siauliu_rj!I16+Silale!I16+Silute!I16+Sirvintai!I16+Skuodas!I16+Svencionys!I16+Taurage!I16+Telsiai!I16+Trakai!I16+Ukmerge!I16+Utena!I16+Varena!I16+Vilkaviskis!I16+Vilniaus_rj!I16+Vilnius!I16+Visaginas!I16+Zarasai!I16</f>
        <v>0</v>
      </c>
      <c r="J31" s="10">
        <f>Akmene!J16+Alytaus_rj!J16+Alytus!J16+Anyksciai!J16+Birstonas!J16+Birzai!J16+Druskininkai!J16+Elektrenai!J16+Ignalina!J16+Jonava!J16+Joniskis!J16+Jurbarkas!J16+Kaisiadorys!J16+Kalvarija!J16+Kaunas!J16+Kauno_rj!J16+Kazlu_ruda!J16+Kedainiai!J16+Kelmes!J16+Klaipeda!J16+Klaipedos_rj!J16+Kretinga!J16+Kupiskis!J16+Lazdijai!J16+Marijampole!J16+Mazeikiai!J16+Moletai!J16+Neringa!J16+Pagegiai!J16+Pakruojis!J16+Palanga!J16+Panevezio_rj!J16+Panevezys!J16+Pasvalys!J16+Plunge!J16+Prienai!J16+Radviliskis!J16+Raseiniai!J16+Rietavas!J16+Rokiskis!J16+Sakiai!J16+Salcininkai!J16+Siauliai!J16+Siauliu_rj!J16+Silale!J16+Silute!J16+Sirvintai!J16+Skuodas!J16+Svencionys!J16+Taurage!J16+Telsiai!J16+Trakai!J16+Ukmerge!J16+Utena!J16+Varena!J16+Vilkaviskis!J16+Vilniaus_rj!J16+Vilnius!J16+Visaginas!J16+Zarasai!J16</f>
        <v>0</v>
      </c>
      <c r="K31" s="10">
        <f>Akmene!K16+Alytaus_rj!K16+Alytus!K16+Anyksciai!K16+Birstonas!K16+Birzai!K16+Druskininkai!K16+Elektrenai!K16+Ignalina!K16+Jonava!K16+Joniskis!K16+Jurbarkas!K16+Kaisiadorys!K16+Kalvarija!K16+Kaunas!K16+Kauno_rj!K16+Kazlu_ruda!K16+Kedainiai!K16+Kelmes!K16+Klaipeda!K16+Klaipedos_rj!K16+Kretinga!K16+Kupiskis!K16+Lazdijai!K16+Marijampole!K16+Mazeikiai!K16+Moletai!K16+Neringa!K16+Pagegiai!K16+Pakruojis!K16+Palanga!K16+Panevezio_rj!K16+Panevezys!K16+Pasvalys!K16+Plunge!K16+Prienai!K16+Radviliskis!K16+Raseiniai!K16+Rietavas!K16+Rokiskis!K16+Sakiai!K16+Salcininkai!K16+Siauliai!K16+Siauliu_rj!K16+Silale!K16+Silute!K16+Sirvintai!K16+Skuodas!K16+Svencionys!K16+Taurage!K16+Telsiai!K16+Trakai!K16+Ukmerge!K16+Utena!K16+Varena!K16+Vilkaviskis!K16+Vilniaus_rj!K16+Vilnius!K16+Visaginas!K16+Zarasai!K16</f>
        <v>0</v>
      </c>
      <c r="L31" s="10">
        <f>Akmene!L16+Alytaus_rj!L16+Alytus!L16+Anyksciai!L16+Birstonas!L16+Birzai!L16+Druskininkai!L16+Elektrenai!L16+Ignalina!L16+Jonava!L16+Joniskis!L16+Jurbarkas!L16+Kaisiadorys!L16+Kalvarija!L16+Kaunas!L16+Kauno_rj!L16+Kazlu_ruda!L16+Kedainiai!L16+Kelmes!L16+Klaipeda!L16+Klaipedos_rj!L16+Kretinga!L16+Kupiskis!L16+Lazdijai!L16+Marijampole!L16+Mazeikiai!L16+Moletai!L16+Neringa!L16+Pagegiai!L16+Pakruojis!L16+Palanga!L16+Panevezio_rj!L16+Panevezys!L16+Pasvalys!L16+Plunge!L16+Prienai!L16+Radviliskis!L16+Raseiniai!L16+Rietavas!L16+Rokiskis!L16+Sakiai!L16+Salcininkai!L16+Siauliai!L16+Siauliu_rj!L16+Silale!L16+Silute!L16+Sirvintai!L16+Skuodas!L16+Svencionys!L16+Taurage!L16+Telsiai!L16+Trakai!L16+Ukmerge!L16+Utena!L16+Varena!L16+Vilkaviskis!L16+Vilniaus_rj!L16+Vilnius!L16+Visaginas!L16+Zarasai!L16</f>
        <v>0</v>
      </c>
      <c r="M31" s="10">
        <f>Akmene!M16+Alytaus_rj!M16+Alytus!M16+Anyksciai!M16+Birstonas!M16+Birzai!M16+Druskininkai!M16+Elektrenai!M16+Ignalina!M16+Jonava!M16+Joniskis!M16+Jurbarkas!M16+Kaisiadorys!M16+Kalvarija!M16+Kaunas!M16+Kauno_rj!M16+Kazlu_ruda!M16+Kedainiai!M16+Kelmes!M16+Klaipeda!M16+Klaipedos_rj!M16+Kretinga!M16+Kupiskis!M16+Lazdijai!M16+Marijampole!M16+Mazeikiai!M16+Moletai!M16+Neringa!M16+Pagegiai!M16+Pakruojis!M16+Palanga!M16+Panevezio_rj!M16+Panevezys!M16+Pasvalys!M16+Plunge!M16+Prienai!M16+Radviliskis!M16+Raseiniai!M16+Rietavas!M16+Rokiskis!M16+Sakiai!M16+Salcininkai!M16+Siauliai!M16+Siauliu_rj!M16+Silale!M16+Silute!M16+Sirvintai!M16+Skuodas!M16+Svencionys!M16+Taurage!M16+Telsiai!M16+Trakai!M16+Ukmerge!M16+Utena!M16+Varena!M16+Vilkaviskis!M16+Vilniaus_rj!M16+Vilnius!M16+Visaginas!M16+Zarasai!M16</f>
        <v>0</v>
      </c>
      <c r="N31" s="10">
        <f>Akmene!N16+Alytaus_rj!N16+Alytus!N16+Anyksciai!N16+Birstonas!N16+Birzai!N16+Druskininkai!N16+Elektrenai!N16+Ignalina!N16+Jonava!N16+Joniskis!N16+Jurbarkas!N16+Kaisiadorys!N16+Kalvarija!N16+Kaunas!N16+Kauno_rj!N16+Kazlu_ruda!N16+Kedainiai!N16+Kelmes!N16+Klaipeda!N16+Klaipedos_rj!N16+Kretinga!N16+Kupiskis!N16+Lazdijai!N16+Marijampole!N16+Mazeikiai!N16+Moletai!N16+Neringa!N16+Pagegiai!N16+Pakruojis!N16+Palanga!N16+Panevezio_rj!N16+Panevezys!N16+Pasvalys!N16+Plunge!N16+Prienai!N16+Radviliskis!N16+Raseiniai!N16+Rietavas!N16+Rokiskis!N16+Sakiai!N16+Salcininkai!N16+Siauliai!N16+Siauliu_rj!N16+Silale!N16+Silute!N16+Sirvintai!N16+Skuodas!N16+Svencionys!N16+Taurage!N16+Telsiai!N16+Trakai!N16+Ukmerge!N16+Utena!N16+Varena!N16+Vilkaviskis!N16+Vilniaus_rj!N16+Vilnius!N16+Visaginas!N16+Zarasai!N16</f>
        <v>0</v>
      </c>
      <c r="O31" s="10">
        <f>Akmene!O16+Alytaus_rj!O16+Alytus!O16+Anyksciai!O16+Birstonas!O16+Birzai!O16+Druskininkai!O16+Elektrenai!O16+Ignalina!O16+Jonava!O16+Joniskis!O16+Jurbarkas!O16+Kaisiadorys!O16+Kalvarija!O16+Kaunas!O16+Kauno_rj!O16+Kazlu_ruda!O16+Kedainiai!O16+Kelmes!O16+Klaipeda!O16+Klaipedos_rj!O16+Kretinga!O16+Kupiskis!O16+Lazdijai!O16+Marijampole!O16+Mazeikiai!O16+Moletai!O16+Neringa!O16+Pagegiai!O16+Pakruojis!O16+Palanga!O16+Panevezio_rj!O16+Panevezys!O16+Pasvalys!O16+Plunge!O16+Prienai!O16+Radviliskis!O16+Raseiniai!O16+Rietavas!O16+Rokiskis!O16+Sakiai!O16+Salcininkai!O16+Siauliai!O16+Siauliu_rj!O16+Silale!O16+Silute!O16+Sirvintai!O16+Skuodas!O16+Svencionys!O16+Taurage!O16+Telsiai!O16+Trakai!O16+Ukmerge!O16+Utena!O16+Varena!O16+Vilkaviskis!O16+Vilniaus_rj!O16+Vilnius!O16+Visaginas!O16+Zarasai!O16</f>
        <v>0</v>
      </c>
      <c r="P31" s="10">
        <f>Akmene!P16+Alytaus_rj!P16+Alytus!P16+Anyksciai!P16+Birstonas!P16+Birzai!P16+Druskininkai!P16+Elektrenai!P16+Ignalina!P16+Jonava!P16+Joniskis!P16+Jurbarkas!P16+Kaisiadorys!P16+Kalvarija!P16+Kaunas!P16+Kauno_rj!P16+Kazlu_ruda!P16+Kedainiai!P16+Kelmes!P16+Klaipeda!P16+Klaipedos_rj!P16+Kretinga!P16+Kupiskis!P16+Lazdijai!P16+Marijampole!P16+Mazeikiai!P16+Moletai!P16+Neringa!P16+Pagegiai!P16+Pakruojis!P16+Palanga!P16+Panevezio_rj!P16+Panevezys!P16+Pasvalys!P16+Plunge!P16+Prienai!P16+Radviliskis!P16+Raseiniai!P16+Rietavas!P16+Rokiskis!P16+Sakiai!P16+Salcininkai!P16+Siauliai!P16+Siauliu_rj!P16+Silale!P16+Silute!P16+Sirvintai!P16+Skuodas!P16+Svencionys!P16+Taurage!P16+Telsiai!P16+Trakai!P16+Ukmerge!P16+Utena!P16+Varena!P16+Vilkaviskis!P16+Vilniaus_rj!P16+Vilnius!P16+Visaginas!P16+Zarasai!P16</f>
        <v>0</v>
      </c>
      <c r="Q31" s="10">
        <f>Akmene!Q16+Alytaus_rj!Q16+Alytus!Q16+Anyksciai!Q16+Birstonas!Q16+Birzai!Q16+Druskininkai!Q16+Elektrenai!Q16+Ignalina!Q16+Jonava!Q16+Joniskis!Q16+Jurbarkas!Q16+Kaisiadorys!Q16+Kalvarija!Q16+Kaunas!Q16+Kauno_rj!Q16+Kazlu_ruda!Q16+Kedainiai!Q16+Kelmes!Q16+Klaipeda!Q16+Klaipedos_rj!Q16+Kretinga!Q16+Kupiskis!Q16+Lazdijai!Q16+Marijampole!Q16+Mazeikiai!Q16+Moletai!Q16+Neringa!Q16+Pagegiai!Q16+Pakruojis!Q16+Palanga!Q16+Panevezio_rj!Q16+Panevezys!Q16+Pasvalys!Q16+Plunge!Q16+Prienai!Q16+Radviliskis!Q16+Raseiniai!Q16+Rietavas!Q16+Rokiskis!Q16+Sakiai!Q16+Salcininkai!Q16+Siauliai!Q16+Siauliu_rj!Q16+Silale!Q16+Silute!Q16+Sirvintai!Q16+Skuodas!Q16+Svencionys!Q16+Taurage!Q16+Telsiai!Q16+Trakai!Q16+Ukmerge!Q16+Utena!Q16+Varena!Q16+Vilkaviskis!Q16+Vilniaus_rj!Q16+Vilnius!Q16+Visaginas!Q16+Zarasai!Q16</f>
        <v>0</v>
      </c>
      <c r="R31" s="10">
        <f>Akmene!R16+Alytaus_rj!R16+Alytus!R16+Anyksciai!R16+Birstonas!R16+Birzai!R16+Druskininkai!R16+Elektrenai!R16+Ignalina!R16+Jonava!R16+Joniskis!R16+Jurbarkas!R16+Kaisiadorys!R16+Kalvarija!R16+Kaunas!R16+Kauno_rj!R16+Kazlu_ruda!R16+Kedainiai!R16+Kelmes!R16+Klaipeda!R16+Klaipedos_rj!R16+Kretinga!R16+Kupiskis!R16+Lazdijai!R16+Marijampole!R16+Mazeikiai!R16+Moletai!R16+Neringa!R16+Pagegiai!R16+Pakruojis!R16+Palanga!R16+Panevezio_rj!R16+Panevezys!R16+Pasvalys!R16+Plunge!R16+Prienai!R16+Radviliskis!R16+Raseiniai!R16+Rietavas!R16+Rokiskis!R16+Sakiai!R16+Salcininkai!R16+Siauliai!R16+Siauliu_rj!R16+Silale!R16+Silute!R16+Sirvintai!R16+Skuodas!R16+Svencionys!R16+Taurage!R16+Telsiai!R16+Trakai!R16+Ukmerge!R16+Utena!R16+Varena!R16+Vilkaviskis!R16+Vilniaus_rj!R16+Vilnius!R16+Visaginas!R16+Zarasai!R16</f>
        <v>0</v>
      </c>
      <c r="S31" s="10">
        <f>Akmene!S16+Alytaus_rj!S16+Alytus!S16+Anyksciai!S16+Birstonas!S16+Birzai!S16+Druskininkai!S16+Elektrenai!S16+Ignalina!S16+Jonava!S16+Joniskis!S16+Jurbarkas!S16+Kaisiadorys!S16+Kalvarija!S16+Kaunas!S16+Kauno_rj!S16+Kazlu_ruda!S16+Kedainiai!S16+Kelmes!S16+Klaipeda!S16+Klaipedos_rj!S16+Kretinga!S16+Kupiskis!S16+Lazdijai!S16+Marijampole!S16+Mazeikiai!S16+Moletai!S16+Neringa!S16+Pagegiai!S16+Pakruojis!S16+Palanga!S16+Panevezio_rj!S16+Panevezys!S16+Pasvalys!S16+Plunge!S16+Prienai!S16+Radviliskis!S16+Raseiniai!S16+Rietavas!S16+Rokiskis!S16+Sakiai!S16+Salcininkai!S16+Siauliai!S16+Siauliu_rj!S16+Silale!S16+Silute!S16+Sirvintai!S16+Skuodas!S16+Svencionys!S16+Taurage!S16+Telsiai!S16+Trakai!S16+Ukmerge!S16+Utena!S16+Varena!S16+Vilkaviskis!S16+Vilniaus_rj!S16+Vilnius!S16+Visaginas!S16+Zarasai!S16</f>
        <v>0</v>
      </c>
      <c r="T31" s="10">
        <f>Akmene!T16+Alytaus_rj!T16+Alytus!T16+Anyksciai!T16+Birstonas!T16+Birzai!T16+Druskininkai!T16+Elektrenai!T16+Ignalina!T16+Jonava!T16+Joniskis!T16+Jurbarkas!T16+Kaisiadorys!T16+Kalvarija!T16+Kaunas!T16+Kauno_rj!T16+Kazlu_ruda!T16+Kedainiai!T16+Kelmes!T16+Klaipeda!T16+Klaipedos_rj!T16+Kretinga!T16+Kupiskis!T16+Lazdijai!T16+Marijampole!T16+Mazeikiai!T16+Moletai!T16+Neringa!T16+Pagegiai!T16+Pakruojis!T16+Palanga!T16+Panevezio_rj!T16+Panevezys!T16+Pasvalys!T16+Plunge!T16+Prienai!T16+Radviliskis!T16+Raseiniai!T16+Rietavas!T16+Rokiskis!T16+Sakiai!T16+Salcininkai!T16+Siauliai!T16+Siauliu_rj!T16+Silale!T16+Silute!T16+Sirvintai!T16+Skuodas!T16+Svencionys!T16+Taurage!T16+Telsiai!T16+Trakai!T16+Ukmerge!T16+Utena!T16+Varena!T16+Vilkaviskis!T16+Vilniaus_rj!T16+Vilnius!T16+Visaginas!T16+Zarasai!T16</f>
        <v>0</v>
      </c>
      <c r="U31" s="10">
        <f>Akmene!U16+Alytaus_rj!U16+Alytus!U16+Anyksciai!U16+Birstonas!U16+Birzai!U16+Druskininkai!U16+Elektrenai!U16+Ignalina!U16+Jonava!U16+Joniskis!U16+Jurbarkas!U16+Kaisiadorys!U16+Kalvarija!U16+Kaunas!U16+Kauno_rj!U16+Kazlu_ruda!U16+Kedainiai!U16+Kelmes!U16+Klaipeda!U16+Klaipedos_rj!U16+Kretinga!U16+Kupiskis!U16+Lazdijai!U16+Marijampole!U16+Mazeikiai!U16+Moletai!U16+Neringa!U16+Pagegiai!U16+Pakruojis!U16+Palanga!U16+Panevezio_rj!U16+Panevezys!U16+Pasvalys!U16+Plunge!U16+Prienai!U16+Radviliskis!U16+Raseiniai!U16+Rietavas!U16+Rokiskis!U16+Sakiai!U16+Salcininkai!U16+Siauliai!U16+Siauliu_rj!U16+Silale!U16+Silute!U16+Sirvintai!U16+Skuodas!U16+Svencionys!U16+Taurage!U16+Telsiai!U16+Trakai!U16+Ukmerge!U16+Utena!U16+Varena!U16+Vilkaviskis!U16+Vilniaus_rj!U16+Vilnius!U16+Visaginas!U16+Zarasai!U16</f>
        <v>0</v>
      </c>
      <c r="V31" s="10">
        <f>Akmene!V16+Alytaus_rj!V16+Alytus!V16+Anyksciai!V16+Birstonas!V16+Birzai!V16+Druskininkai!V16+Elektrenai!V16+Ignalina!V16+Jonava!V16+Joniskis!V16+Jurbarkas!V16+Kaisiadorys!V16+Kalvarija!V16+Kaunas!V16+Kauno_rj!V16+Kazlu_ruda!V16+Kedainiai!V16+Kelmes!V16+Klaipeda!V16+Klaipedos_rj!V16+Kretinga!V16+Kupiskis!V16+Lazdijai!V16+Marijampole!V16+Mazeikiai!V16+Moletai!V16+Neringa!V16+Pagegiai!V16+Pakruojis!V16+Palanga!V16+Panevezio_rj!V16+Panevezys!V16+Pasvalys!V16+Plunge!V16+Prienai!V16+Radviliskis!V16+Raseiniai!V16+Rietavas!V16+Rokiskis!V16+Sakiai!V16+Salcininkai!V16+Siauliai!V16+Siauliu_rj!V16+Silale!V16+Silute!V16+Sirvintai!V16+Skuodas!V16+Svencionys!V16+Taurage!V16+Telsiai!V16+Trakai!V16+Ukmerge!V16+Utena!V16+Varena!V16+Vilkaviskis!V16+Vilniaus_rj!V16+Vilnius!V16+Visaginas!V16+Zarasai!V16</f>
        <v>0</v>
      </c>
      <c r="W31" s="10">
        <f>Akmene!W16+Alytaus_rj!W16+Alytus!W16+Anyksciai!W16+Birstonas!W16+Birzai!W16+Druskininkai!W16+Elektrenai!W16+Ignalina!W16+Jonava!W16+Joniskis!W16+Jurbarkas!W16+Kaisiadorys!W16+Kalvarija!W16+Kaunas!W16+Kauno_rj!W16+Kazlu_ruda!W16+Kedainiai!W16+Kelmes!W16+Klaipeda!W16+Klaipedos_rj!W16+Kretinga!W16+Kupiskis!W16+Lazdijai!W16+Marijampole!W16+Mazeikiai!W16+Moletai!W16+Neringa!W16+Pagegiai!W16+Pakruojis!W16+Palanga!W16+Panevezio_rj!W16+Panevezys!W16+Pasvalys!W16+Plunge!W16+Prienai!W16+Radviliskis!W16+Raseiniai!W16+Rietavas!W16+Rokiskis!W16+Sakiai!W16+Salcininkai!W16+Siauliai!W16+Siauliu_rj!W16+Silale!W16+Silute!W16+Sirvintai!W16+Skuodas!W16+Svencionys!W16+Taurage!W16+Telsiai!W16+Trakai!W16+Ukmerge!W16+Utena!W16+Varena!W16+Vilkaviskis!W16+Vilniaus_rj!W16+Vilnius!W16+Visaginas!W16+Zarasai!W16</f>
        <v>0</v>
      </c>
      <c r="X31" s="10">
        <f>Akmene!X16+Alytaus_rj!X16+Alytus!X16+Anyksciai!X16+Birstonas!X16+Birzai!X16+Druskininkai!X16+Elektrenai!X16+Ignalina!X16+Jonava!X16+Joniskis!X16+Jurbarkas!X16+Kaisiadorys!X16+Kalvarija!X16+Kaunas!X16+Kauno_rj!X16+Kazlu_ruda!X16+Kedainiai!X16+Kelmes!X16+Klaipeda!X16+Klaipedos_rj!X16+Kretinga!X16+Kupiskis!X16+Lazdijai!X16+Marijampole!X16+Mazeikiai!X16+Moletai!X16+Neringa!X16+Pagegiai!X16+Pakruojis!X16+Palanga!X16+Panevezio_rj!X16+Panevezys!X16+Pasvalys!X16+Plunge!X16+Prienai!X16+Radviliskis!X16+Raseiniai!X16+Rietavas!X16+Rokiskis!X16+Sakiai!X16+Salcininkai!X16+Siauliai!X16+Siauliu_rj!X16+Silale!X16+Silute!X16+Sirvintai!X16+Skuodas!X16+Svencionys!X16+Taurage!X16+Telsiai!X16+Trakai!X16+Ukmerge!X16+Utena!X16+Varena!X16+Vilkaviskis!X16+Vilniaus_rj!X16+Vilnius!X16+Visaginas!X16+Zarasai!X16</f>
        <v>0</v>
      </c>
      <c r="Y31" s="10">
        <f>Akmene!Y16+Alytaus_rj!Y16+Alytus!Y16+Anyksciai!Y16+Birstonas!Y16+Birzai!Y16+Druskininkai!Y16+Elektrenai!Y16+Ignalina!Y16+Jonava!Y16+Joniskis!Y16+Jurbarkas!Y16+Kaisiadorys!Y16+Kalvarija!Y16+Kaunas!Y16+Kauno_rj!Y16+Kazlu_ruda!Y16+Kedainiai!Y16+Kelmes!Y16+Klaipeda!Y16+Klaipedos_rj!Y16+Kretinga!Y16+Kupiskis!Y16+Lazdijai!Y16+Marijampole!Y16+Mazeikiai!Y16+Moletai!Y16+Neringa!Y16+Pagegiai!Y16+Pakruojis!Y16+Palanga!Y16+Panevezio_rj!Y16+Panevezys!Y16+Pasvalys!Y16+Plunge!Y16+Prienai!Y16+Radviliskis!Y16+Raseiniai!Y16+Rietavas!Y16+Rokiskis!Y16+Sakiai!Y16+Salcininkai!Y16+Siauliai!Y16+Siauliu_rj!Y16+Silale!Y16+Silute!Y16+Sirvintai!Y16+Skuodas!Y16+Svencionys!Y16+Taurage!Y16+Telsiai!Y16+Trakai!Y16+Ukmerge!Y16+Utena!Y16+Varena!Y16+Vilkaviskis!Y16+Vilniaus_rj!Y16+Vilnius!Y16+Visaginas!Y16+Zarasai!Y16</f>
        <v>0</v>
      </c>
      <c r="Z31" s="10">
        <f>Akmene!Z16+Alytaus_rj!Z16+Alytus!Z16+Anyksciai!Z16+Birstonas!Z16+Birzai!Z16+Druskininkai!Z16+Elektrenai!Z16+Ignalina!Z16+Jonava!Z16+Joniskis!Z16+Jurbarkas!Z16+Kaisiadorys!Z16+Kalvarija!Z16+Kaunas!Z16+Kauno_rj!Z16+Kazlu_ruda!Z16+Kedainiai!Z16+Kelmes!Z16+Klaipeda!Z16+Klaipedos_rj!Z16+Kretinga!Z16+Kupiskis!Z16+Lazdijai!Z16+Marijampole!Z16+Mazeikiai!Z16+Moletai!Z16+Neringa!Z16+Pagegiai!Z16+Pakruojis!Z16+Palanga!Z16+Panevezio_rj!Z16+Panevezys!Z16+Pasvalys!Z16+Plunge!Z16+Prienai!Z16+Radviliskis!Z16+Raseiniai!Z16+Rietavas!Z16+Rokiskis!Z16+Sakiai!Z16+Salcininkai!Z16+Siauliai!Z16+Siauliu_rj!Z16+Silale!Z16+Silute!Z16+Sirvintai!Z16+Skuodas!Z16+Svencionys!Z16+Taurage!Z16+Telsiai!Z16+Trakai!Z16+Ukmerge!Z16+Utena!Z16+Varena!Z16+Vilkaviskis!Z16+Vilniaus_rj!Z16+Vilnius!Z16+Visaginas!Z16+Zarasai!Z16</f>
        <v>0</v>
      </c>
      <c r="AA31" s="10">
        <f>Akmene!AA16+Alytaus_rj!AA16+Alytus!AA16+Anyksciai!AA16+Birstonas!AA16+Birzai!AA16+Druskininkai!AA16+Elektrenai!AA16+Ignalina!AA16+Jonava!AA16+Joniskis!AA16+Jurbarkas!AA16+Kaisiadorys!AA16+Kalvarija!AA16+Kaunas!AA16+Kauno_rj!AA16+Kazlu_ruda!AA16+Kedainiai!AA16+Kelmes!AA16+Klaipeda!AA16+Klaipedos_rj!AA16+Kretinga!AA16+Kupiskis!AA16+Lazdijai!AA16+Marijampole!AA16+Mazeikiai!AA16+Moletai!AA16+Neringa!AA16+Pagegiai!AA16+Pakruojis!AA16+Palanga!AA16+Panevezio_rj!AA16+Panevezys!AA16+Pasvalys!AA16+Plunge!AA16+Prienai!AA16+Radviliskis!AA16+Raseiniai!AA16+Rietavas!AA16+Rokiskis!AA16+Sakiai!AA16+Salcininkai!AA16+Siauliai!AA16+Siauliu_rj!AA16+Silale!AA16+Silute!AA16+Sirvintai!AA16+Skuodas!AA16+Svencionys!AA16+Taurage!AA16+Telsiai!AA16+Trakai!AA16+Ukmerge!AA16+Utena!AA16+Varena!AA16+Vilkaviskis!AA16+Vilniaus_rj!AA16+Vilnius!AA16+Visaginas!AA16+Zarasai!AA16</f>
        <v>0</v>
      </c>
      <c r="AB31" s="10">
        <f>Akmene!AB16+Alytaus_rj!AB16+Alytus!AB16+Anyksciai!AB16+Birstonas!AB16+Birzai!AB16+Druskininkai!AB16+Elektrenai!AB16+Ignalina!AB16+Jonava!AB16+Joniskis!AB16+Jurbarkas!AB16+Kaisiadorys!AB16+Kalvarija!AB16+Kaunas!AB16+Kauno_rj!AB16+Kazlu_ruda!AB16+Kedainiai!AB16+Kelmes!AB16+Klaipeda!AB16+Klaipedos_rj!AB16+Kretinga!AB16+Kupiskis!AB16+Lazdijai!AB16+Marijampole!AB16+Mazeikiai!AB16+Moletai!AB16+Neringa!AB16+Pagegiai!AB16+Pakruojis!AB16+Palanga!AB16+Panevezio_rj!AB16+Panevezys!AB16+Pasvalys!AB16+Plunge!AB16+Prienai!AB16+Radviliskis!AB16+Raseiniai!AB16+Rietavas!AB16+Rokiskis!AB16+Sakiai!AB16+Salcininkai!AB16+Siauliai!AB16+Siauliu_rj!AB16+Silale!AB16+Silute!AB16+Sirvintai!AB16+Skuodas!AB16+Svencionys!AB16+Taurage!AB16+Telsiai!AB16+Trakai!AB16+Ukmerge!AB16+Utena!AB16+Varena!AB16+Vilkaviskis!AB16+Vilniaus_rj!AB16+Vilnius!AB16+Visaginas!AB16+Zarasai!AB16</f>
        <v>0</v>
      </c>
      <c r="AC31" s="10">
        <f>Akmene!AC16+Alytaus_rj!AC16+Alytus!AC16+Anyksciai!AC16+Birstonas!AC16+Birzai!AC16+Druskininkai!AC16+Elektrenai!AC16+Ignalina!AC16+Jonava!AC16+Joniskis!AC16+Jurbarkas!AC16+Kaisiadorys!AC16+Kalvarija!AC16+Kaunas!AC16+Kauno_rj!AC16+Kazlu_ruda!AC16+Kedainiai!AC16+Kelmes!AC16+Klaipeda!AC16+Klaipedos_rj!AC16+Kretinga!AC16+Kupiskis!AC16+Lazdijai!AC16+Marijampole!AC16+Mazeikiai!AC16+Moletai!AC16+Neringa!AC16+Pagegiai!AC16+Pakruojis!AC16+Palanga!AC16+Panevezio_rj!AC16+Panevezys!AC16+Pasvalys!AC16+Plunge!AC16+Prienai!AC16+Radviliskis!AC16+Raseiniai!AC16+Rietavas!AC16+Rokiskis!AC16+Sakiai!AC16+Salcininkai!AC16+Siauliai!AC16+Siauliu_rj!AC16+Silale!AC16+Silute!AC16+Sirvintai!AC16+Skuodas!AC16+Svencionys!AC16+Taurage!AC16+Telsiai!AC16+Trakai!AC16+Ukmerge!AC16+Utena!AC16+Varena!AC16+Vilkaviskis!AC16+Vilniaus_rj!AC16+Vilnius!AC16+Visaginas!AC16+Zarasai!AC16</f>
        <v>0</v>
      </c>
      <c r="AD31" s="10">
        <f>Akmene!AD16+Alytaus_rj!AD16+Alytus!AD16+Anyksciai!AD16+Birstonas!AD16+Birzai!AD16+Druskininkai!AD16+Elektrenai!AD16+Ignalina!AD16+Jonava!AD16+Joniskis!AD16+Jurbarkas!AD16+Kaisiadorys!AD16+Kalvarija!AD16+Kaunas!AD16+Kauno_rj!AD16+Kazlu_ruda!AD16+Kedainiai!AD16+Kelmes!AD16+Klaipeda!AD16+Klaipedos_rj!AD16+Kretinga!AD16+Kupiskis!AD16+Lazdijai!AD16+Marijampole!AD16+Mazeikiai!AD16+Moletai!AD16+Neringa!AD16+Pagegiai!AD16+Pakruojis!AD16+Palanga!AD16+Panevezio_rj!AD16+Panevezys!AD16+Pasvalys!AD16+Plunge!AD16+Prienai!AD16+Radviliskis!AD16+Raseiniai!AD16+Rietavas!AD16+Rokiskis!AD16+Sakiai!AD16+Salcininkai!AD16+Siauliai!AD16+Siauliu_rj!AD16+Silale!AD16+Silute!AD16+Sirvintai!AD16+Skuodas!AD16+Svencionys!AD16+Taurage!AD16+Telsiai!AD16+Trakai!AD16+Ukmerge!AD16+Utena!AD16+Varena!AD16+Vilkaviskis!AD16+Vilniaus_rj!AD16+Vilnius!AD16+Visaginas!AD16+Zarasai!AD16</f>
        <v>0</v>
      </c>
      <c r="AE31" s="10">
        <f>Akmene!AE16+Alytaus_rj!AE16+Alytus!AE16+Anyksciai!AE16+Birstonas!AE16+Birzai!AE16+Druskininkai!AE16+Elektrenai!AE16+Ignalina!AE16+Jonava!AE16+Joniskis!AE16+Jurbarkas!AE16+Kaisiadorys!AE16+Kalvarija!AE16+Kaunas!AE16+Kauno_rj!AE16+Kazlu_ruda!AE16+Kedainiai!AE16+Kelmes!AE16+Klaipeda!AE16+Klaipedos_rj!AE16+Kretinga!AE16+Kupiskis!AE16+Lazdijai!AE16+Marijampole!AE16+Mazeikiai!AE16+Moletai!AE16+Neringa!AE16+Pagegiai!AE16+Pakruojis!AE16+Palanga!AE16+Panevezio_rj!AE16+Panevezys!AE16+Pasvalys!AE16+Plunge!AE16+Prienai!AE16+Radviliskis!AE16+Raseiniai!AE16+Rietavas!AE16+Rokiskis!AE16+Sakiai!AE16+Salcininkai!AE16+Siauliai!AE16+Siauliu_rj!AE16+Silale!AE16+Silute!AE16+Sirvintai!AE16+Skuodas!AE16+Svencionys!AE16+Taurage!AE16+Telsiai!AE16+Trakai!AE16+Ukmerge!AE16+Utena!AE16+Varena!AE16+Vilkaviskis!AE16+Vilniaus_rj!AE16+Vilnius!AE16+Visaginas!AE16+Zarasai!AE16</f>
        <v>0</v>
      </c>
      <c r="AF31" s="10">
        <f>Akmene!AF16+Alytaus_rj!AF16+Alytus!AF16+Anyksciai!AF16+Birstonas!AF16+Birzai!AF16+Druskininkai!AF16+Elektrenai!AF16+Ignalina!AF16+Jonava!AF16+Joniskis!AF16+Jurbarkas!AF16+Kaisiadorys!AF16+Kalvarija!AF16+Kaunas!AF16+Kauno_rj!AF16+Kazlu_ruda!AF16+Kedainiai!AF16+Kelmes!AF16+Klaipeda!AF16+Klaipedos_rj!AF16+Kretinga!AF16+Kupiskis!AF16+Lazdijai!AF16+Marijampole!AF16+Mazeikiai!AF16+Moletai!AF16+Neringa!AF16+Pagegiai!AF16+Pakruojis!AF16+Palanga!AF16+Panevezio_rj!AF16+Panevezys!AF16+Pasvalys!AF16+Plunge!AF16+Prienai!AF16+Radviliskis!AF16+Raseiniai!AF16+Rietavas!AF16+Rokiskis!AF16+Sakiai!AF16+Salcininkai!AF16+Siauliai!AF16+Siauliu_rj!AF16+Silale!AF16+Silute!AF16+Sirvintai!AF16+Skuodas!AF16+Svencionys!AF16+Taurage!AF16+Telsiai!AF16+Trakai!AF16+Ukmerge!AF16+Utena!AF16+Varena!AF16+Vilkaviskis!AF16+Vilniaus_rj!AF16+Vilnius!AF16+Visaginas!AF16+Zarasai!AF16</f>
        <v>0</v>
      </c>
      <c r="AG31" s="10">
        <f>Akmene!AG16+Alytaus_rj!AG16+Alytus!AG16+Anyksciai!AG16+Birstonas!AG16+Birzai!AG16+Druskininkai!AG16+Elektrenai!AG16+Ignalina!AG16+Jonava!AG16+Joniskis!AG16+Jurbarkas!AG16+Kaisiadorys!AG16+Kalvarija!AG16+Kaunas!AG16+Kauno_rj!AG16+Kazlu_ruda!AG16+Kedainiai!AG16+Kelmes!AG16+Klaipeda!AG16+Klaipedos_rj!AG16+Kretinga!AG16+Kupiskis!AG16+Lazdijai!AG16+Marijampole!AG16+Mazeikiai!AG16+Moletai!AG16+Neringa!AG16+Pagegiai!AG16+Pakruojis!AG16+Palanga!AG16+Panevezio_rj!AG16+Panevezys!AG16+Pasvalys!AG16+Plunge!AG16+Prienai!AG16+Radviliskis!AG16+Raseiniai!AG16+Rietavas!AG16+Rokiskis!AG16+Sakiai!AG16+Salcininkai!AG16+Siauliai!AG16+Siauliu_rj!AG16+Silale!AG16+Silute!AG16+Sirvintai!AG16+Skuodas!AG16+Svencionys!AG16+Taurage!AG16+Telsiai!AG16+Trakai!AG16+Ukmerge!AG16+Utena!AG16+Varena!AG16+Vilkaviskis!AG16+Vilniaus_rj!AG16+Vilnius!AG16+Visaginas!AG16+Zarasai!AG16</f>
        <v>0</v>
      </c>
      <c r="AH31" s="10">
        <f>Akmene!AH16+Alytaus_rj!AH16+Alytus!AH16+Anyksciai!AH16+Birstonas!AH16+Birzai!AH16+Druskininkai!AH16+Elektrenai!AH16+Ignalina!AH16+Jonava!AH16+Joniskis!AH16+Jurbarkas!AH16+Kaisiadorys!AH16+Kalvarija!AH16+Kaunas!AH16+Kauno_rj!AH16+Kazlu_ruda!AH16+Kedainiai!AH16+Kelmes!AH16+Klaipeda!AH16+Klaipedos_rj!AH16+Kretinga!AH16+Kupiskis!AH16+Lazdijai!AH16+Marijampole!AH16+Mazeikiai!AH16+Moletai!AH16+Neringa!AH16+Pagegiai!AH16+Pakruojis!AH16+Palanga!AH16+Panevezio_rj!AH16+Panevezys!AH16+Pasvalys!AH16+Plunge!AH16+Prienai!AH16+Radviliskis!AH16+Raseiniai!AH16+Rietavas!AH16+Rokiskis!AH16+Sakiai!AH16+Salcininkai!AH16+Siauliai!AH16+Siauliu_rj!AH16+Silale!AH16+Silute!AH16+Sirvintai!AH16+Skuodas!AH16+Svencionys!AH16+Taurage!AH16+Telsiai!AH16+Trakai!AH16+Ukmerge!AH16+Utena!AH16+Varena!AH16+Vilkaviskis!AH16+Vilniaus_rj!AH16+Vilnius!AH16+Visaginas!AH16+Zarasai!AH16</f>
        <v>30</v>
      </c>
      <c r="AI31" s="10">
        <f>Akmene!AI16+Alytaus_rj!AI16+Alytus!AI16+Anyksciai!AI16+Birstonas!AI16+Birzai!AI16+Druskininkai!AI16+Elektrenai!AI16+Ignalina!AI16+Jonava!AI16+Joniskis!AI16+Jurbarkas!AI16+Kaisiadorys!AI16+Kalvarija!AI16+Kaunas!AI16+Kauno_rj!AI16+Kazlu_ruda!AI16+Kedainiai!AI16+Kelmes!AI16+Klaipeda!AI16+Klaipedos_rj!AI16+Kretinga!AI16+Kupiskis!AI16+Lazdijai!AI16+Marijampole!AI16+Mazeikiai!AI16+Moletai!AI16+Neringa!AI16+Pagegiai!AI16+Pakruojis!AI16+Palanga!AI16+Panevezio_rj!AI16+Panevezys!AI16+Pasvalys!AI16+Plunge!AI16+Prienai!AI16+Radviliskis!AI16+Raseiniai!AI16+Rietavas!AI16+Rokiskis!AI16+Sakiai!AI16+Salcininkai!AI16+Siauliai!AI16+Siauliu_rj!AI16+Silale!AI16+Silute!AI16+Sirvintai!AI16+Skuodas!AI16+Svencionys!AI16+Taurage!AI16+Telsiai!AI16+Trakai!AI16+Ukmerge!AI16+Utena!AI16+Varena!AI16+Vilkaviskis!AI16+Vilniaus_rj!AI16+Vilnius!AI16+Visaginas!AI16+Zarasai!AI16</f>
        <v>9</v>
      </c>
      <c r="AJ31" s="10">
        <f>Akmene!AJ16+Alytaus_rj!AJ16+Alytus!AJ16+Anyksciai!AJ16+Birstonas!AJ16+Birzai!AJ16+Druskininkai!AJ16+Elektrenai!AJ16+Ignalina!AJ16+Jonava!AJ16+Joniskis!AJ16+Jurbarkas!AJ16+Kaisiadorys!AJ16+Kalvarija!AJ16+Kaunas!AJ16+Kauno_rj!AJ16+Kazlu_ruda!AJ16+Kedainiai!AJ16+Kelmes!AJ16+Klaipeda!AJ16+Klaipedos_rj!AJ16+Kretinga!AJ16+Kupiskis!AJ16+Lazdijai!AJ16+Marijampole!AJ16+Mazeikiai!AJ16+Moletai!AJ16+Neringa!AJ16+Pagegiai!AJ16+Pakruojis!AJ16+Palanga!AJ16+Panevezio_rj!AJ16+Panevezys!AJ16+Pasvalys!AJ16+Plunge!AJ16+Prienai!AJ16+Radviliskis!AJ16+Raseiniai!AJ16+Rietavas!AJ16+Rokiskis!AJ16+Sakiai!AJ16+Salcininkai!AJ16+Siauliai!AJ16+Siauliu_rj!AJ16+Silale!AJ16+Silute!AJ16+Sirvintai!AJ16+Skuodas!AJ16+Svencionys!AJ16+Taurage!AJ16+Telsiai!AJ16+Trakai!AJ16+Ukmerge!AJ16+Utena!AJ16+Varena!AJ16+Vilkaviskis!AJ16+Vilniaus_rj!AJ16+Vilnius!AJ16+Visaginas!AJ16+Zarasai!AJ16</f>
        <v>30</v>
      </c>
      <c r="AK31" s="10">
        <f>Akmene!AK16+Alytaus_rj!AK16+Alytus!AK16+Anyksciai!AK16+Birstonas!AK16+Birzai!AK16+Druskininkai!AK16+Elektrenai!AK16+Ignalina!AK16+Jonava!AK16+Joniskis!AK16+Jurbarkas!AK16+Kaisiadorys!AK16+Kalvarija!AK16+Kaunas!AK16+Kauno_rj!AK16+Kazlu_ruda!AK16+Kedainiai!AK16+Kelmes!AK16+Klaipeda!AK16+Klaipedos_rj!AK16+Kretinga!AK16+Kupiskis!AK16+Lazdijai!AK16+Marijampole!AK16+Mazeikiai!AK16+Moletai!AK16+Neringa!AK16+Pagegiai!AK16+Pakruojis!AK16+Palanga!AK16+Panevezio_rj!AK16+Panevezys!AK16+Pasvalys!AK16+Plunge!AK16+Prienai!AK16+Radviliskis!AK16+Raseiniai!AK16+Rietavas!AK16+Rokiskis!AK16+Sakiai!AK16+Salcininkai!AK16+Siauliai!AK16+Siauliu_rj!AK16+Silale!AK16+Silute!AK16+Sirvintai!AK16+Skuodas!AK16+Svencionys!AK16+Taurage!AK16+Telsiai!AK16+Trakai!AK16+Ukmerge!AK16+Utena!AK16+Varena!AK16+Vilkaviskis!AK16+Vilniaus_rj!AK16+Vilnius!AK16+Visaginas!AK16+Zarasai!AK16</f>
        <v>0</v>
      </c>
      <c r="AL31" s="10">
        <f>Akmene!AL16+Alytaus_rj!AL16+Alytus!AL16+Anyksciai!AL16+Birstonas!AL16+Birzai!AL16+Druskininkai!AL16+Elektrenai!AL16+Ignalina!AL16+Jonava!AL16+Joniskis!AL16+Jurbarkas!AL16+Kaisiadorys!AL16+Kalvarija!AL16+Kaunas!AL16+Kauno_rj!AL16+Kazlu_ruda!AL16+Kedainiai!AL16+Kelmes!AL16+Klaipeda!AL16+Klaipedos_rj!AL16+Kretinga!AL16+Kupiskis!AL16+Lazdijai!AL16+Marijampole!AL16+Mazeikiai!AL16+Moletai!AL16+Neringa!AL16+Pagegiai!AL16+Pakruojis!AL16+Palanga!AL16+Panevezio_rj!AL16+Panevezys!AL16+Pasvalys!AL16+Plunge!AL16+Prienai!AL16+Radviliskis!AL16+Raseiniai!AL16+Rietavas!AL16+Rokiskis!AL16+Sakiai!AL16+Salcininkai!AL16+Siauliai!AL16+Siauliu_rj!AL16+Silale!AL16+Silute!AL16+Sirvintai!AL16+Skuodas!AL16+Svencionys!AL16+Taurage!AL16+Telsiai!AL16+Trakai!AL16+Ukmerge!AL16+Utena!AL16+Varena!AL16+Vilkaviskis!AL16+Vilniaus_rj!AL16+Vilnius!AL16+Visaginas!AL16+Zarasai!AL16</f>
        <v>21</v>
      </c>
      <c r="AM31" s="10">
        <f>Akmene!AM16+Alytaus_rj!AM16+Alytus!AM16+Anyksciai!AM16+Birstonas!AM16+Birzai!AM16+Druskininkai!AM16+Elektrenai!AM16+Ignalina!AM16+Jonava!AM16+Joniskis!AM16+Jurbarkas!AM16+Kaisiadorys!AM16+Kalvarija!AM16+Kaunas!AM16+Kauno_rj!AM16+Kazlu_ruda!AM16+Kedainiai!AM16+Kelmes!AM16+Klaipeda!AM16+Klaipedos_rj!AM16+Kretinga!AM16+Kupiskis!AM16+Lazdijai!AM16+Marijampole!AM16+Mazeikiai!AM16+Moletai!AM16+Neringa!AM16+Pagegiai!AM16+Pakruojis!AM16+Palanga!AM16+Panevezio_rj!AM16+Panevezys!AM16+Pasvalys!AM16+Plunge!AM16+Prienai!AM16+Radviliskis!AM16+Raseiniai!AM16+Rietavas!AM16+Rokiskis!AM16+Sakiai!AM16+Salcininkai!AM16+Siauliai!AM16+Siauliu_rj!AM16+Silale!AM16+Silute!AM16+Sirvintai!AM16+Skuodas!AM16+Svencionys!AM16+Taurage!AM16+Telsiai!AM16+Trakai!AM16+Ukmerge!AM16+Utena!AM16+Varena!AM16+Vilkaviskis!AM16+Vilniaus_rj!AM16+Vilnius!AM16+Visaginas!AM16+Zarasai!AM16</f>
        <v>4</v>
      </c>
      <c r="AN31" s="10">
        <f>Akmene!AN16+Alytaus_rj!AN16+Alytus!AN16+Anyksciai!AN16+Birstonas!AN16+Birzai!AN16+Druskininkai!AN16+Elektrenai!AN16+Ignalina!AN16+Jonava!AN16+Joniskis!AN16+Jurbarkas!AN16+Kaisiadorys!AN16+Kalvarija!AN16+Kaunas!AN16+Kauno_rj!AN16+Kazlu_ruda!AN16+Kedainiai!AN16+Kelmes!AN16+Klaipeda!AN16+Klaipedos_rj!AN16+Kretinga!AN16+Kupiskis!AN16+Lazdijai!AN16+Marijampole!AN16+Mazeikiai!AN16+Moletai!AN16+Neringa!AN16+Pagegiai!AN16+Pakruojis!AN16+Palanga!AN16+Panevezio_rj!AN16+Panevezys!AN16+Pasvalys!AN16+Plunge!AN16+Prienai!AN16+Radviliskis!AN16+Raseiniai!AN16+Rietavas!AN16+Rokiskis!AN16+Sakiai!AN16+Salcininkai!AN16+Siauliai!AN16+Siauliu_rj!AN16+Silale!AN16+Silute!AN16+Sirvintai!AN16+Skuodas!AN16+Svencionys!AN16+Taurage!AN16+Telsiai!AN16+Trakai!AN16+Ukmerge!AN16+Utena!AN16+Varena!AN16+Vilkaviskis!AN16+Vilniaus_rj!AN16+Vilnius!AN16+Visaginas!AN16+Zarasai!AN16</f>
        <v>18</v>
      </c>
      <c r="AO31" s="10">
        <f>Akmene!AO16+Alytaus_rj!AO16+Alytus!AO16+Anyksciai!AO16+Birstonas!AO16+Birzai!AO16+Druskininkai!AO16+Elektrenai!AO16+Ignalina!AO16+Jonava!AO16+Joniskis!AO16+Jurbarkas!AO16+Kaisiadorys!AO16+Kalvarija!AO16+Kaunas!AO16+Kauno_rj!AO16+Kazlu_ruda!AO16+Kedainiai!AO16+Kelmes!AO16+Klaipeda!AO16+Klaipedos_rj!AO16+Kretinga!AO16+Kupiskis!AO16+Lazdijai!AO16+Marijampole!AO16+Mazeikiai!AO16+Moletai!AO16+Neringa!AO16+Pagegiai!AO16+Pakruojis!AO16+Palanga!AO16+Panevezio_rj!AO16+Panevezys!AO16+Pasvalys!AO16+Plunge!AO16+Prienai!AO16+Radviliskis!AO16+Raseiniai!AO16+Rietavas!AO16+Rokiskis!AO16+Sakiai!AO16+Salcininkai!AO16+Siauliai!AO16+Siauliu_rj!AO16+Silale!AO16+Silute!AO16+Sirvintai!AO16+Skuodas!AO16+Svencionys!AO16+Taurage!AO16+Telsiai!AO16+Trakai!AO16+Ukmerge!AO16+Utena!AO16+Varena!AO16+Vilkaviskis!AO16+Vilniaus_rj!AO16+Vilnius!AO16+Visaginas!AO16+Zarasai!AO16</f>
        <v>100</v>
      </c>
      <c r="AP31" s="10">
        <f>Akmene!AP16+Alytaus_rj!AP16+Alytus!AP16+Anyksciai!AP16+Birstonas!AP16+Birzai!AP16+Druskininkai!AP16+Elektrenai!AP16+Ignalina!AP16+Jonava!AP16+Joniskis!AP16+Jurbarkas!AP16+Kaisiadorys!AP16+Kalvarija!AP16+Kaunas!AP16+Kauno_rj!AP16+Kazlu_ruda!AP16+Kedainiai!AP16+Kelmes!AP16+Klaipeda!AP16+Klaipedos_rj!AP16+Kretinga!AP16+Kupiskis!AP16+Lazdijai!AP16+Marijampole!AP16+Mazeikiai!AP16+Moletai!AP16+Neringa!AP16+Pagegiai!AP16+Pakruojis!AP16+Palanga!AP16+Panevezio_rj!AP16+Panevezys!AP16+Pasvalys!AP16+Plunge!AP16+Prienai!AP16+Radviliskis!AP16+Raseiniai!AP16+Rietavas!AP16+Rokiskis!AP16+Sakiai!AP16+Salcininkai!AP16+Siauliai!AP16+Siauliu_rj!AP16+Silale!AP16+Silute!AP16+Sirvintai!AP16+Skuodas!AP16+Svencionys!AP16+Taurage!AP16+Telsiai!AP16+Trakai!AP16+Ukmerge!AP16+Utena!AP16+Varena!AP16+Vilkaviskis!AP16+Vilniaus_rj!AP16+Vilnius!AP16+Visaginas!AP16+Zarasai!AP16</f>
        <v>38</v>
      </c>
      <c r="AQ31" s="10">
        <f>Akmene!AQ16+Alytaus_rj!AQ16+Alytus!AQ16+Anyksciai!AQ16+Birstonas!AQ16+Birzai!AQ16+Druskininkai!AQ16+Elektrenai!AQ16+Ignalina!AQ16+Jonava!AQ16+Joniskis!AQ16+Jurbarkas!AQ16+Kaisiadorys!AQ16+Kalvarija!AQ16+Kaunas!AQ16+Kauno_rj!AQ16+Kazlu_ruda!AQ16+Kedainiai!AQ16+Kelmes!AQ16+Klaipeda!AQ16+Klaipedos_rj!AQ16+Kretinga!AQ16+Kupiskis!AQ16+Lazdijai!AQ16+Marijampole!AQ16+Mazeikiai!AQ16+Moletai!AQ16+Neringa!AQ16+Pagegiai!AQ16+Pakruojis!AQ16+Palanga!AQ16+Panevezio_rj!AQ16+Panevezys!AQ16+Pasvalys!AQ16+Plunge!AQ16+Prienai!AQ16+Radviliskis!AQ16+Raseiniai!AQ16+Rietavas!AQ16+Rokiskis!AQ16+Sakiai!AQ16+Salcininkai!AQ16+Siauliai!AQ16+Siauliu_rj!AQ16+Silale!AQ16+Silute!AQ16+Sirvintai!AQ16+Skuodas!AQ16+Svencionys!AQ16+Taurage!AQ16+Telsiai!AQ16+Trakai!AQ16+Ukmerge!AQ16+Utena!AQ16+Varena!AQ16+Vilkaviskis!AQ16+Vilniaus_rj!AQ16+Vilnius!AQ16+Visaginas!AQ16+Zarasai!AQ16</f>
        <v>0</v>
      </c>
      <c r="AR31" s="4"/>
      <c r="AS31" s="4"/>
      <c r="AT31" s="4"/>
      <c r="AU31" s="4"/>
      <c r="AV31" s="4"/>
    </row>
    <row r="32" spans="1:48" ht="12.75" customHeight="1">
      <c r="A32" s="2">
        <v>6</v>
      </c>
      <c r="B32" s="30" t="s">
        <v>3</v>
      </c>
      <c r="C32" s="58">
        <f t="shared" si="6"/>
        <v>2476</v>
      </c>
      <c r="D32" s="48">
        <f t="shared" si="5"/>
        <v>1044</v>
      </c>
      <c r="E32" s="10">
        <f>Akmene!E17+Alytaus_rj!E17+Alytus!E17+Anyksciai!E17+Birstonas!E17+Birzai!E17+Druskininkai!E17+Elektrenai!E17+Ignalina!E17+Jonava!E17+Joniskis!E17+Jurbarkas!E17+Kaisiadorys!E17+Kalvarija!E17+Kaunas!E17+Kauno_rj!E17+Kazlu_ruda!E17+Kedainiai!E17+Kelmes!E17+Klaipeda!E17+Klaipedos_rj!E17+Kretinga!E17+Kupiskis!E17+Lazdijai!E17+Marijampole!E17+Mazeikiai!E17+Moletai!E17+Neringa!E17+Pagegiai!E17+Pakruojis!E17+Palanga!E17+Panevezio_rj!E17+Panevezys!E17+Pasvalys!E17+Plunge!E17+Prienai!E17+Radviliskis!E17+Raseiniai!E17+Rietavas!E17+Rokiskis!E17+Sakiai!E17+Salcininkai!E17+Siauliai!E17+Siauliu_rj!E17+Silale!E17+Silute!E17+Sirvintai!E17+Skuodas!E17+Svencionys!E17+Taurage!E17+Telsiai!E17+Trakai!E17+Ukmerge!E17+Utena!E17+Varena!E17+Vilkaviskis!E17+Vilniaus_rj!E17+Vilnius!E17+Visaginas!E17+Zarasai!E17</f>
        <v>1201</v>
      </c>
      <c r="F32" s="10">
        <f>Akmene!F17+Alytaus_rj!F17+Alytus!F17+Anyksciai!F17+Birstonas!F17+Birzai!F17+Druskininkai!F17+Elektrenai!F17+Ignalina!F17+Jonava!F17+Joniskis!F17+Jurbarkas!F17+Kaisiadorys!F17+Kalvarija!F17+Kaunas!F17+Kauno_rj!F17+Kazlu_ruda!F17+Kedainiai!F17+Kelmes!F17+Klaipeda!F17+Klaipedos_rj!F17+Kretinga!F17+Kupiskis!F17+Lazdijai!F17+Marijampole!F17+Mazeikiai!F17+Moletai!F17+Neringa!F17+Pagegiai!F17+Pakruojis!F17+Palanga!F17+Panevezio_rj!F17+Panevezys!F17+Pasvalys!F17+Plunge!F17+Prienai!F17+Radviliskis!F17+Raseiniai!F17+Rietavas!F17+Rokiskis!F17+Sakiai!F17+Salcininkai!F17+Siauliai!F17+Siauliu_rj!F17+Silale!F17+Silute!F17+Sirvintai!F17+Skuodas!F17+Svencionys!F17+Taurage!F17+Telsiai!F17+Trakai!F17+Ukmerge!F17+Utena!F17+Varena!F17+Vilkaviskis!F17+Vilniaus_rj!F17+Vilnius!F17+Visaginas!F17+Zarasai!F17</f>
        <v>402</v>
      </c>
      <c r="G32" s="9">
        <f>E32-SUM(H32:M32)</f>
        <v>463</v>
      </c>
      <c r="H32" s="10">
        <f>Akmene!H17+Alytaus_rj!H17+Alytus!H17+Anyksciai!H17+Birstonas!H17+Birzai!H17+Druskininkai!H17+Elektrenai!H17+Ignalina!H17+Jonava!H17+Joniskis!H17+Jurbarkas!H17+Kaisiadorys!H17+Kalvarija!H17+Kaunas!H17+Kauno_rj!H17+Kazlu_ruda!H17+Kedainiai!H17+Kelmes!H17+Klaipeda!H17+Klaipedos_rj!H17+Kretinga!H17+Kupiskis!H17+Lazdijai!H17+Marijampole!H17+Mazeikiai!H17+Moletai!H17+Neringa!H17+Pagegiai!H17+Pakruojis!H17+Palanga!H17+Panevezio_rj!H17+Panevezys!H17+Pasvalys!H17+Plunge!H17+Prienai!H17+Radviliskis!H17+Raseiniai!H17+Rietavas!H17+Rokiskis!H17+Sakiai!H17+Salcininkai!H17+Siauliai!H17+Siauliu_rj!H17+Silale!H17+Silute!H17+Sirvintai!H17+Skuodas!H17+Svencionys!H17+Taurage!H17+Telsiai!H17+Trakai!H17+Ukmerge!H17+Utena!H17+Varena!H17+Vilkaviskis!H17+Vilniaus_rj!H17+Vilnius!H17+Visaginas!H17+Zarasai!H17</f>
        <v>223</v>
      </c>
      <c r="I32" s="10">
        <f>Akmene!I17+Alytaus_rj!I17+Alytus!I17+Anyksciai!I17+Birstonas!I17+Birzai!I17+Druskininkai!I17+Elektrenai!I17+Ignalina!I17+Jonava!I17+Joniskis!I17+Jurbarkas!I17+Kaisiadorys!I17+Kalvarija!I17+Kaunas!I17+Kauno_rj!I17+Kazlu_ruda!I17+Kedainiai!I17+Kelmes!I17+Klaipeda!I17+Klaipedos_rj!I17+Kretinga!I17+Kupiskis!I17+Lazdijai!I17+Marijampole!I17+Mazeikiai!I17+Moletai!I17+Neringa!I17+Pagegiai!I17+Pakruojis!I17+Palanga!I17+Panevezio_rj!I17+Panevezys!I17+Pasvalys!I17+Plunge!I17+Prienai!I17+Radviliskis!I17+Raseiniai!I17+Rietavas!I17+Rokiskis!I17+Sakiai!I17+Salcininkai!I17+Siauliai!I17+Siauliu_rj!I17+Silale!I17+Silute!I17+Sirvintai!I17+Skuodas!I17+Svencionys!I17+Taurage!I17+Telsiai!I17+Trakai!I17+Ukmerge!I17+Utena!I17+Varena!I17+Vilkaviskis!I17+Vilniaus_rj!I17+Vilnius!I17+Visaginas!I17+Zarasai!I17</f>
        <v>122</v>
      </c>
      <c r="J32" s="10">
        <f>Akmene!J17+Alytaus_rj!J17+Alytus!J17+Anyksciai!J17+Birstonas!J17+Birzai!J17+Druskininkai!J17+Elektrenai!J17+Ignalina!J17+Jonava!J17+Joniskis!J17+Jurbarkas!J17+Kaisiadorys!J17+Kalvarija!J17+Kaunas!J17+Kauno_rj!J17+Kazlu_ruda!J17+Kedainiai!J17+Kelmes!J17+Klaipeda!J17+Klaipedos_rj!J17+Kretinga!J17+Kupiskis!J17+Lazdijai!J17+Marijampole!J17+Mazeikiai!J17+Moletai!J17+Neringa!J17+Pagegiai!J17+Pakruojis!J17+Palanga!J17+Panevezio_rj!J17+Panevezys!J17+Pasvalys!J17+Plunge!J17+Prienai!J17+Radviliskis!J17+Raseiniai!J17+Rietavas!J17+Rokiskis!J17+Sakiai!J17+Salcininkai!J17+Siauliai!J17+Siauliu_rj!J17+Silale!J17+Silute!J17+Sirvintai!J17+Skuodas!J17+Svencionys!J17+Taurage!J17+Telsiai!J17+Trakai!J17+Ukmerge!J17+Utena!J17+Varena!J17+Vilkaviskis!J17+Vilniaus_rj!J17+Vilnius!J17+Visaginas!J17+Zarasai!J17</f>
        <v>274</v>
      </c>
      <c r="K32" s="10">
        <f>Akmene!K17+Alytaus_rj!K17+Alytus!K17+Anyksciai!K17+Birstonas!K17+Birzai!K17+Druskininkai!K17+Elektrenai!K17+Ignalina!K17+Jonava!K17+Joniskis!K17+Jurbarkas!K17+Kaisiadorys!K17+Kalvarija!K17+Kaunas!K17+Kauno_rj!K17+Kazlu_ruda!K17+Kedainiai!K17+Kelmes!K17+Klaipeda!K17+Klaipedos_rj!K17+Kretinga!K17+Kupiskis!K17+Lazdijai!K17+Marijampole!K17+Mazeikiai!K17+Moletai!K17+Neringa!K17+Pagegiai!K17+Pakruojis!K17+Palanga!K17+Panevezio_rj!K17+Panevezys!K17+Pasvalys!K17+Plunge!K17+Prienai!K17+Radviliskis!K17+Raseiniai!K17+Rietavas!K17+Rokiskis!K17+Sakiai!K17+Salcininkai!K17+Siauliai!K17+Siauliu_rj!K17+Silale!K17+Silute!K17+Sirvintai!K17+Skuodas!K17+Svencionys!K17+Taurage!K17+Telsiai!K17+Trakai!K17+Ukmerge!K17+Utena!K17+Varena!K17+Vilkaviskis!K17+Vilniaus_rj!K17+Vilnius!K17+Visaginas!K17+Zarasai!K17</f>
        <v>57</v>
      </c>
      <c r="L32" s="10">
        <f>Akmene!L17+Alytaus_rj!L17+Alytus!L17+Anyksciai!L17+Birstonas!L17+Birzai!L17+Druskininkai!L17+Elektrenai!L17+Ignalina!L17+Jonava!L17+Joniskis!L17+Jurbarkas!L17+Kaisiadorys!L17+Kalvarija!L17+Kaunas!L17+Kauno_rj!L17+Kazlu_ruda!L17+Kedainiai!L17+Kelmes!L17+Klaipeda!L17+Klaipedos_rj!L17+Kretinga!L17+Kupiskis!L17+Lazdijai!L17+Marijampole!L17+Mazeikiai!L17+Moletai!L17+Neringa!L17+Pagegiai!L17+Pakruojis!L17+Palanga!L17+Panevezio_rj!L17+Panevezys!L17+Pasvalys!L17+Plunge!L17+Prienai!L17+Radviliskis!L17+Raseiniai!L17+Rietavas!L17+Rokiskis!L17+Sakiai!L17+Salcininkai!L17+Siauliai!L17+Siauliu_rj!L17+Silale!L17+Silute!L17+Sirvintai!L17+Skuodas!L17+Svencionys!L17+Taurage!L17+Telsiai!L17+Trakai!L17+Ukmerge!L17+Utena!L17+Varena!L17+Vilkaviskis!L17+Vilniaus_rj!L17+Vilnius!L17+Visaginas!L17+Zarasai!L17</f>
        <v>47</v>
      </c>
      <c r="M32" s="10">
        <f>Akmene!M17+Alytaus_rj!M17+Alytus!M17+Anyksciai!M17+Birstonas!M17+Birzai!M17+Druskininkai!M17+Elektrenai!M17+Ignalina!M17+Jonava!M17+Joniskis!M17+Jurbarkas!M17+Kaisiadorys!M17+Kalvarija!M17+Kaunas!M17+Kauno_rj!M17+Kazlu_ruda!M17+Kedainiai!M17+Kelmes!M17+Klaipeda!M17+Klaipedos_rj!M17+Kretinga!M17+Kupiskis!M17+Lazdijai!M17+Marijampole!M17+Mazeikiai!M17+Moletai!M17+Neringa!M17+Pagegiai!M17+Pakruojis!M17+Palanga!M17+Panevezio_rj!M17+Panevezys!M17+Pasvalys!M17+Plunge!M17+Prienai!M17+Radviliskis!M17+Raseiniai!M17+Rietavas!M17+Rokiskis!M17+Sakiai!M17+Salcininkai!M17+Siauliai!M17+Siauliu_rj!M17+Silale!M17+Silute!M17+Sirvintai!M17+Skuodas!M17+Svencionys!M17+Taurage!M17+Telsiai!M17+Trakai!M17+Ukmerge!M17+Utena!M17+Varena!M17+Vilkaviskis!M17+Vilniaus_rj!M17+Vilnius!M17+Visaginas!M17+Zarasai!M17</f>
        <v>15</v>
      </c>
      <c r="N32" s="10">
        <f>Akmene!N17+Alytaus_rj!N17+Alytus!N17+Anyksciai!N17+Birstonas!N17+Birzai!N17+Druskininkai!N17+Elektrenai!N17+Ignalina!N17+Jonava!N17+Joniskis!N17+Jurbarkas!N17+Kaisiadorys!N17+Kalvarija!N17+Kaunas!N17+Kauno_rj!N17+Kazlu_ruda!N17+Kedainiai!N17+Kelmes!N17+Klaipeda!N17+Klaipedos_rj!N17+Kretinga!N17+Kupiskis!N17+Lazdijai!N17+Marijampole!N17+Mazeikiai!N17+Moletai!N17+Neringa!N17+Pagegiai!N17+Pakruojis!N17+Palanga!N17+Panevezio_rj!N17+Panevezys!N17+Pasvalys!N17+Plunge!N17+Prienai!N17+Radviliskis!N17+Raseiniai!N17+Rietavas!N17+Rokiskis!N17+Sakiai!N17+Salcininkai!N17+Siauliai!N17+Siauliu_rj!N17+Silale!N17+Silute!N17+Sirvintai!N17+Skuodas!N17+Svencionys!N17+Taurage!N17+Telsiai!N17+Trakai!N17+Ukmerge!N17+Utena!N17+Varena!N17+Vilkaviskis!N17+Vilniaus_rj!N17+Vilnius!N17+Visaginas!N17+Zarasai!N17</f>
        <v>919</v>
      </c>
      <c r="O32" s="10">
        <f>Akmene!O17+Alytaus_rj!O17+Alytus!O17+Anyksciai!O17+Birstonas!O17+Birzai!O17+Druskininkai!O17+Elektrenai!O17+Ignalina!O17+Jonava!O17+Joniskis!O17+Jurbarkas!O17+Kaisiadorys!O17+Kalvarija!O17+Kaunas!O17+Kauno_rj!O17+Kazlu_ruda!O17+Kedainiai!O17+Kelmes!O17+Klaipeda!O17+Klaipedos_rj!O17+Kretinga!O17+Kupiskis!O17+Lazdijai!O17+Marijampole!O17+Mazeikiai!O17+Moletai!O17+Neringa!O17+Pagegiai!O17+Pakruojis!O17+Palanga!O17+Panevezio_rj!O17+Panevezys!O17+Pasvalys!O17+Plunge!O17+Prienai!O17+Radviliskis!O17+Raseiniai!O17+Rietavas!O17+Rokiskis!O17+Sakiai!O17+Salcininkai!O17+Siauliai!O17+Siauliu_rj!O17+Silale!O17+Silute!O17+Sirvintai!O17+Skuodas!O17+Svencionys!O17+Taurage!O17+Telsiai!O17+Trakai!O17+Ukmerge!O17+Utena!O17+Varena!O17+Vilkaviskis!O17+Vilniaus_rj!O17+Vilnius!O17+Visaginas!O17+Zarasai!O17</f>
        <v>36</v>
      </c>
      <c r="P32" s="10">
        <f>Akmene!P17+Alytaus_rj!P17+Alytus!P17+Anyksciai!P17+Birstonas!P17+Birzai!P17+Druskininkai!P17+Elektrenai!P17+Ignalina!P17+Jonava!P17+Joniskis!P17+Jurbarkas!P17+Kaisiadorys!P17+Kalvarija!P17+Kaunas!P17+Kauno_rj!P17+Kazlu_ruda!P17+Kedainiai!P17+Kelmes!P17+Klaipeda!P17+Klaipedos_rj!P17+Kretinga!P17+Kupiskis!P17+Lazdijai!P17+Marijampole!P17+Mazeikiai!P17+Moletai!P17+Neringa!P17+Pagegiai!P17+Pakruojis!P17+Palanga!P17+Panevezio_rj!P17+Panevezys!P17+Pasvalys!P17+Plunge!P17+Prienai!P17+Radviliskis!P17+Raseiniai!P17+Rietavas!P17+Rokiskis!P17+Sakiai!P17+Salcininkai!P17+Siauliai!P17+Siauliu_rj!P17+Silale!P17+Silute!P17+Sirvintai!P17+Skuodas!P17+Svencionys!P17+Taurage!P17+Telsiai!P17+Trakai!P17+Ukmerge!P17+Utena!P17+Varena!P17+Vilkaviskis!P17+Vilniaus_rj!P17+Vilnius!P17+Visaginas!P17+Zarasai!P17</f>
        <v>142</v>
      </c>
      <c r="Q32" s="10">
        <f>Akmene!Q17+Alytaus_rj!Q17+Alytus!Q17+Anyksciai!Q17+Birstonas!Q17+Birzai!Q17+Druskininkai!Q17+Elektrenai!Q17+Ignalina!Q17+Jonava!Q17+Joniskis!Q17+Jurbarkas!Q17+Kaisiadorys!Q17+Kalvarija!Q17+Kaunas!Q17+Kauno_rj!Q17+Kazlu_ruda!Q17+Kedainiai!Q17+Kelmes!Q17+Klaipeda!Q17+Klaipedos_rj!Q17+Kretinga!Q17+Kupiskis!Q17+Lazdijai!Q17+Marijampole!Q17+Mazeikiai!Q17+Moletai!Q17+Neringa!Q17+Pagegiai!Q17+Pakruojis!Q17+Palanga!Q17+Panevezio_rj!Q17+Panevezys!Q17+Pasvalys!Q17+Plunge!Q17+Prienai!Q17+Radviliskis!Q17+Raseiniai!Q17+Rietavas!Q17+Rokiskis!Q17+Sakiai!Q17+Salcininkai!Q17+Siauliai!Q17+Siauliu_rj!Q17+Silale!Q17+Silute!Q17+Sirvintai!Q17+Skuodas!Q17+Svencionys!Q17+Taurage!Q17+Telsiai!Q17+Trakai!Q17+Ukmerge!Q17+Utena!Q17+Varena!Q17+Vilkaviskis!Q17+Vilniaus_rj!Q17+Vilnius!Q17+Visaginas!Q17+Zarasai!Q17</f>
        <v>8</v>
      </c>
      <c r="R32" s="10">
        <f>Akmene!R17+Alytaus_rj!R17+Alytus!R17+Anyksciai!R17+Birstonas!R17+Birzai!R17+Druskininkai!R17+Elektrenai!R17+Ignalina!R17+Jonava!R17+Joniskis!R17+Jurbarkas!R17+Kaisiadorys!R17+Kalvarija!R17+Kaunas!R17+Kauno_rj!R17+Kazlu_ruda!R17+Kedainiai!R17+Kelmes!R17+Klaipeda!R17+Klaipedos_rj!R17+Kretinga!R17+Kupiskis!R17+Lazdijai!R17+Marijampole!R17+Mazeikiai!R17+Moletai!R17+Neringa!R17+Pagegiai!R17+Pakruojis!R17+Palanga!R17+Panevezio_rj!R17+Panevezys!R17+Pasvalys!R17+Plunge!R17+Prienai!R17+Radviliskis!R17+Raseiniai!R17+Rietavas!R17+Rokiskis!R17+Sakiai!R17+Salcininkai!R17+Siauliai!R17+Siauliu_rj!R17+Silale!R17+Silute!R17+Sirvintai!R17+Skuodas!R17+Svencionys!R17+Taurage!R17+Telsiai!R17+Trakai!R17+Ukmerge!R17+Utena!R17+Varena!R17+Vilkaviskis!R17+Vilniaus_rj!R17+Vilnius!R17+Visaginas!R17+Zarasai!R17</f>
        <v>0</v>
      </c>
      <c r="S32" s="10">
        <f>Akmene!S17+Alytaus_rj!S17+Alytus!S17+Anyksciai!S17+Birstonas!S17+Birzai!S17+Druskininkai!S17+Elektrenai!S17+Ignalina!S17+Jonava!S17+Joniskis!S17+Jurbarkas!S17+Kaisiadorys!S17+Kalvarija!S17+Kaunas!S17+Kauno_rj!S17+Kazlu_ruda!S17+Kedainiai!S17+Kelmes!S17+Klaipeda!S17+Klaipedos_rj!S17+Kretinga!S17+Kupiskis!S17+Lazdijai!S17+Marijampole!S17+Mazeikiai!S17+Moletai!S17+Neringa!S17+Pagegiai!S17+Pakruojis!S17+Palanga!S17+Panevezio_rj!S17+Panevezys!S17+Pasvalys!S17+Plunge!S17+Prienai!S17+Radviliskis!S17+Raseiniai!S17+Rietavas!S17+Rokiskis!S17+Sakiai!S17+Salcininkai!S17+Siauliai!S17+Siauliu_rj!S17+Silale!S17+Silute!S17+Sirvintai!S17+Skuodas!S17+Svencionys!S17+Taurage!S17+Telsiai!S17+Trakai!S17+Ukmerge!S17+Utena!S17+Varena!S17+Vilkaviskis!S17+Vilniaus_rj!S17+Vilnius!S17+Visaginas!S17+Zarasai!S17</f>
        <v>1</v>
      </c>
      <c r="T32" s="10">
        <f>Akmene!T17+Alytaus_rj!T17+Alytus!T17+Anyksciai!T17+Birstonas!T17+Birzai!T17+Druskininkai!T17+Elektrenai!T17+Ignalina!T17+Jonava!T17+Joniskis!T17+Jurbarkas!T17+Kaisiadorys!T17+Kalvarija!T17+Kaunas!T17+Kauno_rj!T17+Kazlu_ruda!T17+Kedainiai!T17+Kelmes!T17+Klaipeda!T17+Klaipedos_rj!T17+Kretinga!T17+Kupiskis!T17+Lazdijai!T17+Marijampole!T17+Mazeikiai!T17+Moletai!T17+Neringa!T17+Pagegiai!T17+Pakruojis!T17+Palanga!T17+Panevezio_rj!T17+Panevezys!T17+Pasvalys!T17+Plunge!T17+Prienai!T17+Radviliskis!T17+Raseiniai!T17+Rietavas!T17+Rokiskis!T17+Sakiai!T17+Salcininkai!T17+Siauliai!T17+Siauliu_rj!T17+Silale!T17+Silute!T17+Sirvintai!T17+Skuodas!T17+Svencionys!T17+Taurage!T17+Telsiai!T17+Trakai!T17+Ukmerge!T17+Utena!T17+Varena!T17+Vilkaviskis!T17+Vilniaus_rj!T17+Vilnius!T17+Visaginas!T17+Zarasai!T17</f>
        <v>1</v>
      </c>
      <c r="U32" s="10">
        <f>Akmene!U17+Alytaus_rj!U17+Alytus!U17+Anyksciai!U17+Birstonas!U17+Birzai!U17+Druskininkai!U17+Elektrenai!U17+Ignalina!U17+Jonava!U17+Joniskis!U17+Jurbarkas!U17+Kaisiadorys!U17+Kalvarija!U17+Kaunas!U17+Kauno_rj!U17+Kazlu_ruda!U17+Kedainiai!U17+Kelmes!U17+Klaipeda!U17+Klaipedos_rj!U17+Kretinga!U17+Kupiskis!U17+Lazdijai!U17+Marijampole!U17+Mazeikiai!U17+Moletai!U17+Neringa!U17+Pagegiai!U17+Pakruojis!U17+Palanga!U17+Panevezio_rj!U17+Panevezys!U17+Pasvalys!U17+Plunge!U17+Prienai!U17+Radviliskis!U17+Raseiniai!U17+Rietavas!U17+Rokiskis!U17+Sakiai!U17+Salcininkai!U17+Siauliai!U17+Siauliu_rj!U17+Silale!U17+Silute!U17+Sirvintai!U17+Skuodas!U17+Svencionys!U17+Taurage!U17+Telsiai!U17+Trakai!U17+Ukmerge!U17+Utena!U17+Varena!U17+Vilkaviskis!U17+Vilniaus_rj!U17+Vilnius!U17+Visaginas!U17+Zarasai!U17</f>
        <v>4</v>
      </c>
      <c r="V32" s="10">
        <f>Akmene!V17+Alytaus_rj!V17+Alytus!V17+Anyksciai!V17+Birstonas!V17+Birzai!V17+Druskininkai!V17+Elektrenai!V17+Ignalina!V17+Jonava!V17+Joniskis!V17+Jurbarkas!V17+Kaisiadorys!V17+Kalvarija!V17+Kaunas!V17+Kauno_rj!V17+Kazlu_ruda!V17+Kedainiai!V17+Kelmes!V17+Klaipeda!V17+Klaipedos_rj!V17+Kretinga!V17+Kupiskis!V17+Lazdijai!V17+Marijampole!V17+Mazeikiai!V17+Moletai!V17+Neringa!V17+Pagegiai!V17+Pakruojis!V17+Palanga!V17+Panevezio_rj!V17+Panevezys!V17+Pasvalys!V17+Plunge!V17+Prienai!V17+Radviliskis!V17+Raseiniai!V17+Rietavas!V17+Rokiskis!V17+Sakiai!V17+Salcininkai!V17+Siauliai!V17+Siauliu_rj!V17+Silale!V17+Silute!V17+Sirvintai!V17+Skuodas!V17+Svencionys!V17+Taurage!V17+Telsiai!V17+Trakai!V17+Ukmerge!V17+Utena!V17+Varena!V17+Vilkaviskis!V17+Vilniaus_rj!V17+Vilnius!V17+Visaginas!V17+Zarasai!V17</f>
        <v>0</v>
      </c>
      <c r="W32" s="10">
        <f>Akmene!W17+Alytaus_rj!W17+Alytus!W17+Anyksciai!W17+Birstonas!W17+Birzai!W17+Druskininkai!W17+Elektrenai!W17+Ignalina!W17+Jonava!W17+Joniskis!W17+Jurbarkas!W17+Kaisiadorys!W17+Kalvarija!W17+Kaunas!W17+Kauno_rj!W17+Kazlu_ruda!W17+Kedainiai!W17+Kelmes!W17+Klaipeda!W17+Klaipedos_rj!W17+Kretinga!W17+Kupiskis!W17+Lazdijai!W17+Marijampole!W17+Mazeikiai!W17+Moletai!W17+Neringa!W17+Pagegiai!W17+Pakruojis!W17+Palanga!W17+Panevezio_rj!W17+Panevezys!W17+Pasvalys!W17+Plunge!W17+Prienai!W17+Radviliskis!W17+Raseiniai!W17+Rietavas!W17+Rokiskis!W17+Sakiai!W17+Salcininkai!W17+Siauliai!W17+Siauliu_rj!W17+Silale!W17+Silute!W17+Sirvintai!W17+Skuodas!W17+Svencionys!W17+Taurage!W17+Telsiai!W17+Trakai!W17+Ukmerge!W17+Utena!W17+Varena!W17+Vilkaviskis!W17+Vilniaus_rj!W17+Vilnius!W17+Visaginas!W17+Zarasai!W17</f>
        <v>26</v>
      </c>
      <c r="X32" s="10">
        <f>Akmene!X17+Alytaus_rj!X17+Alytus!X17+Anyksciai!X17+Birstonas!X17+Birzai!X17+Druskininkai!X17+Elektrenai!X17+Ignalina!X17+Jonava!X17+Joniskis!X17+Jurbarkas!X17+Kaisiadorys!X17+Kalvarija!X17+Kaunas!X17+Kauno_rj!X17+Kazlu_ruda!X17+Kedainiai!X17+Kelmes!X17+Klaipeda!X17+Klaipedos_rj!X17+Kretinga!X17+Kupiskis!X17+Lazdijai!X17+Marijampole!X17+Mazeikiai!X17+Moletai!X17+Neringa!X17+Pagegiai!X17+Pakruojis!X17+Palanga!X17+Panevezio_rj!X17+Panevezys!X17+Pasvalys!X17+Plunge!X17+Prienai!X17+Radviliskis!X17+Raseiniai!X17+Rietavas!X17+Rokiskis!X17+Sakiai!X17+Salcininkai!X17+Siauliai!X17+Siauliu_rj!X17+Silale!X17+Silute!X17+Sirvintai!X17+Skuodas!X17+Svencionys!X17+Taurage!X17+Telsiai!X17+Trakai!X17+Ukmerge!X17+Utena!X17+Varena!X17+Vilkaviskis!X17+Vilniaus_rj!X17+Vilnius!X17+Visaginas!X17+Zarasai!X17</f>
        <v>7</v>
      </c>
      <c r="Y32" s="10">
        <f>Akmene!Y17+Alytaus_rj!Y17+Alytus!Y17+Anyksciai!Y17+Birstonas!Y17+Birzai!Y17+Druskininkai!Y17+Elektrenai!Y17+Ignalina!Y17+Jonava!Y17+Joniskis!Y17+Jurbarkas!Y17+Kaisiadorys!Y17+Kalvarija!Y17+Kaunas!Y17+Kauno_rj!Y17+Kazlu_ruda!Y17+Kedainiai!Y17+Kelmes!Y17+Klaipeda!Y17+Klaipedos_rj!Y17+Kretinga!Y17+Kupiskis!Y17+Lazdijai!Y17+Marijampole!Y17+Mazeikiai!Y17+Moletai!Y17+Neringa!Y17+Pagegiai!Y17+Pakruojis!Y17+Palanga!Y17+Panevezio_rj!Y17+Panevezys!Y17+Pasvalys!Y17+Plunge!Y17+Prienai!Y17+Radviliskis!Y17+Raseiniai!Y17+Rietavas!Y17+Rokiskis!Y17+Sakiai!Y17+Salcininkai!Y17+Siauliai!Y17+Siauliu_rj!Y17+Silale!Y17+Silute!Y17+Sirvintai!Y17+Skuodas!Y17+Svencionys!Y17+Taurage!Y17+Telsiai!Y17+Trakai!Y17+Ukmerge!Y17+Utena!Y17+Varena!Y17+Vilkaviskis!Y17+Vilniaus_rj!Y17+Vilnius!Y17+Visaginas!Y17+Zarasai!Y17</f>
        <v>19</v>
      </c>
      <c r="Z32" s="10">
        <f>Akmene!Z17+Alytaus_rj!Z17+Alytus!Z17+Anyksciai!Z17+Birstonas!Z17+Birzai!Z17+Druskininkai!Z17+Elektrenai!Z17+Ignalina!Z17+Jonava!Z17+Joniskis!Z17+Jurbarkas!Z17+Kaisiadorys!Z17+Kalvarija!Z17+Kaunas!Z17+Kauno_rj!Z17+Kazlu_ruda!Z17+Kedainiai!Z17+Kelmes!Z17+Klaipeda!Z17+Klaipedos_rj!Z17+Kretinga!Z17+Kupiskis!Z17+Lazdijai!Z17+Marijampole!Z17+Mazeikiai!Z17+Moletai!Z17+Neringa!Z17+Pagegiai!Z17+Pakruojis!Z17+Palanga!Z17+Panevezio_rj!Z17+Panevezys!Z17+Pasvalys!Z17+Plunge!Z17+Prienai!Z17+Radviliskis!Z17+Raseiniai!Z17+Rietavas!Z17+Rokiskis!Z17+Sakiai!Z17+Salcininkai!Z17+Siauliai!Z17+Siauliu_rj!Z17+Silale!Z17+Silute!Z17+Sirvintai!Z17+Skuodas!Z17+Svencionys!Z17+Taurage!Z17+Telsiai!Z17+Trakai!Z17+Ukmerge!Z17+Utena!Z17+Varena!Z17+Vilkaviskis!Z17+Vilniaus_rj!Z17+Vilnius!Z17+Visaginas!Z17+Zarasai!Z17</f>
        <v>3</v>
      </c>
      <c r="AA32" s="10">
        <f>Akmene!AA17+Alytaus_rj!AA17+Alytus!AA17+Anyksciai!AA17+Birstonas!AA17+Birzai!AA17+Druskininkai!AA17+Elektrenai!AA17+Ignalina!AA17+Jonava!AA17+Joniskis!AA17+Jurbarkas!AA17+Kaisiadorys!AA17+Kalvarija!AA17+Kaunas!AA17+Kauno_rj!AA17+Kazlu_ruda!AA17+Kedainiai!AA17+Kelmes!AA17+Klaipeda!AA17+Klaipedos_rj!AA17+Kretinga!AA17+Kupiskis!AA17+Lazdijai!AA17+Marijampole!AA17+Mazeikiai!AA17+Moletai!AA17+Neringa!AA17+Pagegiai!AA17+Pakruojis!AA17+Palanga!AA17+Panevezio_rj!AA17+Panevezys!AA17+Pasvalys!AA17+Plunge!AA17+Prienai!AA17+Radviliskis!AA17+Raseiniai!AA17+Rietavas!AA17+Rokiskis!AA17+Sakiai!AA17+Salcininkai!AA17+Siauliai!AA17+Siauliu_rj!AA17+Silale!AA17+Silute!AA17+Sirvintai!AA17+Skuodas!AA17+Svencionys!AA17+Taurage!AA17+Telsiai!AA17+Trakai!AA17+Ukmerge!AA17+Utena!AA17+Varena!AA17+Vilkaviskis!AA17+Vilniaus_rj!AA17+Vilnius!AA17+Visaginas!AA17+Zarasai!AA17</f>
        <v>1</v>
      </c>
      <c r="AB32" s="10">
        <f>Akmene!AB17+Alytaus_rj!AB17+Alytus!AB17+Anyksciai!AB17+Birstonas!AB17+Birzai!AB17+Druskininkai!AB17+Elektrenai!AB17+Ignalina!AB17+Jonava!AB17+Joniskis!AB17+Jurbarkas!AB17+Kaisiadorys!AB17+Kalvarija!AB17+Kaunas!AB17+Kauno_rj!AB17+Kazlu_ruda!AB17+Kedainiai!AB17+Kelmes!AB17+Klaipeda!AB17+Klaipedos_rj!AB17+Kretinga!AB17+Kupiskis!AB17+Lazdijai!AB17+Marijampole!AB17+Mazeikiai!AB17+Moletai!AB17+Neringa!AB17+Pagegiai!AB17+Pakruojis!AB17+Palanga!AB17+Panevezio_rj!AB17+Panevezys!AB17+Pasvalys!AB17+Plunge!AB17+Prienai!AB17+Radviliskis!AB17+Raseiniai!AB17+Rietavas!AB17+Rokiskis!AB17+Sakiai!AB17+Salcininkai!AB17+Siauliai!AB17+Siauliu_rj!AB17+Silale!AB17+Silute!AB17+Sirvintai!AB17+Skuodas!AB17+Svencionys!AB17+Taurage!AB17+Telsiai!AB17+Trakai!AB17+Ukmerge!AB17+Utena!AB17+Varena!AB17+Vilkaviskis!AB17+Vilniaus_rj!AB17+Vilnius!AB17+Visaginas!AB17+Zarasai!AB17</f>
        <v>0</v>
      </c>
      <c r="AC32" s="10">
        <f>Akmene!AC17+Alytaus_rj!AC17+Alytus!AC17+Anyksciai!AC17+Birstonas!AC17+Birzai!AC17+Druskininkai!AC17+Elektrenai!AC17+Ignalina!AC17+Jonava!AC17+Joniskis!AC17+Jurbarkas!AC17+Kaisiadorys!AC17+Kalvarija!AC17+Kaunas!AC17+Kauno_rj!AC17+Kazlu_ruda!AC17+Kedainiai!AC17+Kelmes!AC17+Klaipeda!AC17+Klaipedos_rj!AC17+Kretinga!AC17+Kupiskis!AC17+Lazdijai!AC17+Marijampole!AC17+Mazeikiai!AC17+Moletai!AC17+Neringa!AC17+Pagegiai!AC17+Pakruojis!AC17+Palanga!AC17+Panevezio_rj!AC17+Panevezys!AC17+Pasvalys!AC17+Plunge!AC17+Prienai!AC17+Radviliskis!AC17+Raseiniai!AC17+Rietavas!AC17+Rokiskis!AC17+Sakiai!AC17+Salcininkai!AC17+Siauliai!AC17+Siauliu_rj!AC17+Silale!AC17+Silute!AC17+Sirvintai!AC17+Skuodas!AC17+Svencionys!AC17+Taurage!AC17+Telsiai!AC17+Trakai!AC17+Ukmerge!AC17+Utena!AC17+Varena!AC17+Vilkaviskis!AC17+Vilniaus_rj!AC17+Vilnius!AC17+Visaginas!AC17+Zarasai!AC17</f>
        <v>0</v>
      </c>
      <c r="AD32" s="10">
        <f>Akmene!AD17+Alytaus_rj!AD17+Alytus!AD17+Anyksciai!AD17+Birstonas!AD17+Birzai!AD17+Druskininkai!AD17+Elektrenai!AD17+Ignalina!AD17+Jonava!AD17+Joniskis!AD17+Jurbarkas!AD17+Kaisiadorys!AD17+Kalvarija!AD17+Kaunas!AD17+Kauno_rj!AD17+Kazlu_ruda!AD17+Kedainiai!AD17+Kelmes!AD17+Klaipeda!AD17+Klaipedos_rj!AD17+Kretinga!AD17+Kupiskis!AD17+Lazdijai!AD17+Marijampole!AD17+Mazeikiai!AD17+Moletai!AD17+Neringa!AD17+Pagegiai!AD17+Pakruojis!AD17+Palanga!AD17+Panevezio_rj!AD17+Panevezys!AD17+Pasvalys!AD17+Plunge!AD17+Prienai!AD17+Radviliskis!AD17+Raseiniai!AD17+Rietavas!AD17+Rokiskis!AD17+Sakiai!AD17+Salcininkai!AD17+Siauliai!AD17+Siauliu_rj!AD17+Silale!AD17+Silute!AD17+Sirvintai!AD17+Skuodas!AD17+Svencionys!AD17+Taurage!AD17+Telsiai!AD17+Trakai!AD17+Ukmerge!AD17+Utena!AD17+Varena!AD17+Vilkaviskis!AD17+Vilniaus_rj!AD17+Vilnius!AD17+Visaginas!AD17+Zarasai!AD17</f>
        <v>0</v>
      </c>
      <c r="AE32" s="10">
        <f>Akmene!AE17+Alytaus_rj!AE17+Alytus!AE17+Anyksciai!AE17+Birstonas!AE17+Birzai!AE17+Druskininkai!AE17+Elektrenai!AE17+Ignalina!AE17+Jonava!AE17+Joniskis!AE17+Jurbarkas!AE17+Kaisiadorys!AE17+Kalvarija!AE17+Kaunas!AE17+Kauno_rj!AE17+Kazlu_ruda!AE17+Kedainiai!AE17+Kelmes!AE17+Klaipeda!AE17+Klaipedos_rj!AE17+Kretinga!AE17+Kupiskis!AE17+Lazdijai!AE17+Marijampole!AE17+Mazeikiai!AE17+Moletai!AE17+Neringa!AE17+Pagegiai!AE17+Pakruojis!AE17+Palanga!AE17+Panevezio_rj!AE17+Panevezys!AE17+Pasvalys!AE17+Plunge!AE17+Prienai!AE17+Radviliskis!AE17+Raseiniai!AE17+Rietavas!AE17+Rokiskis!AE17+Sakiai!AE17+Salcininkai!AE17+Siauliai!AE17+Siauliu_rj!AE17+Silale!AE17+Silute!AE17+Sirvintai!AE17+Skuodas!AE17+Svencionys!AE17+Taurage!AE17+Telsiai!AE17+Trakai!AE17+Ukmerge!AE17+Utena!AE17+Varena!AE17+Vilkaviskis!AE17+Vilniaus_rj!AE17+Vilnius!AE17+Visaginas!AE17+Zarasai!AE17</f>
        <v>0</v>
      </c>
      <c r="AF32" s="10">
        <f>Akmene!AF17+Alytaus_rj!AF17+Alytus!AF17+Anyksciai!AF17+Birstonas!AF17+Birzai!AF17+Druskininkai!AF17+Elektrenai!AF17+Ignalina!AF17+Jonava!AF17+Joniskis!AF17+Jurbarkas!AF17+Kaisiadorys!AF17+Kalvarija!AF17+Kaunas!AF17+Kauno_rj!AF17+Kazlu_ruda!AF17+Kedainiai!AF17+Kelmes!AF17+Klaipeda!AF17+Klaipedos_rj!AF17+Kretinga!AF17+Kupiskis!AF17+Lazdijai!AF17+Marijampole!AF17+Mazeikiai!AF17+Moletai!AF17+Neringa!AF17+Pagegiai!AF17+Pakruojis!AF17+Palanga!AF17+Panevezio_rj!AF17+Panevezys!AF17+Pasvalys!AF17+Plunge!AF17+Prienai!AF17+Radviliskis!AF17+Raseiniai!AF17+Rietavas!AF17+Rokiskis!AF17+Sakiai!AF17+Salcininkai!AF17+Siauliai!AF17+Siauliu_rj!AF17+Silale!AF17+Silute!AF17+Sirvintai!AF17+Skuodas!AF17+Svencionys!AF17+Taurage!AF17+Telsiai!AF17+Trakai!AF17+Ukmerge!AF17+Utena!AF17+Varena!AF17+Vilkaviskis!AF17+Vilniaus_rj!AF17+Vilnius!AF17+Visaginas!AF17+Zarasai!AF17</f>
        <v>0</v>
      </c>
      <c r="AG32" s="10">
        <f>Akmene!AG17+Alytaus_rj!AG17+Alytus!AG17+Anyksciai!AG17+Birstonas!AG17+Birzai!AG17+Druskininkai!AG17+Elektrenai!AG17+Ignalina!AG17+Jonava!AG17+Joniskis!AG17+Jurbarkas!AG17+Kaisiadorys!AG17+Kalvarija!AG17+Kaunas!AG17+Kauno_rj!AG17+Kazlu_ruda!AG17+Kedainiai!AG17+Kelmes!AG17+Klaipeda!AG17+Klaipedos_rj!AG17+Kretinga!AG17+Kupiskis!AG17+Lazdijai!AG17+Marijampole!AG17+Mazeikiai!AG17+Moletai!AG17+Neringa!AG17+Pagegiai!AG17+Pakruojis!AG17+Palanga!AG17+Panevezio_rj!AG17+Panevezys!AG17+Pasvalys!AG17+Plunge!AG17+Prienai!AG17+Radviliskis!AG17+Raseiniai!AG17+Rietavas!AG17+Rokiskis!AG17+Sakiai!AG17+Salcininkai!AG17+Siauliai!AG17+Siauliu_rj!AG17+Silale!AG17+Silute!AG17+Sirvintai!AG17+Skuodas!AG17+Svencionys!AG17+Taurage!AG17+Telsiai!AG17+Trakai!AG17+Ukmerge!AG17+Utena!AG17+Varena!AG17+Vilkaviskis!AG17+Vilniaus_rj!AG17+Vilnius!AG17+Visaginas!AG17+Zarasai!AG17</f>
        <v>0</v>
      </c>
      <c r="AH32" s="10">
        <f>Akmene!AH17+Alytaus_rj!AH17+Alytus!AH17+Anyksciai!AH17+Birstonas!AH17+Birzai!AH17+Druskininkai!AH17+Elektrenai!AH17+Ignalina!AH17+Jonava!AH17+Joniskis!AH17+Jurbarkas!AH17+Kaisiadorys!AH17+Kalvarija!AH17+Kaunas!AH17+Kauno_rj!AH17+Kazlu_ruda!AH17+Kedainiai!AH17+Kelmes!AH17+Klaipeda!AH17+Klaipedos_rj!AH17+Kretinga!AH17+Kupiskis!AH17+Lazdijai!AH17+Marijampole!AH17+Mazeikiai!AH17+Moletai!AH17+Neringa!AH17+Pagegiai!AH17+Pakruojis!AH17+Palanga!AH17+Panevezio_rj!AH17+Panevezys!AH17+Pasvalys!AH17+Plunge!AH17+Prienai!AH17+Radviliskis!AH17+Raseiniai!AH17+Rietavas!AH17+Rokiskis!AH17+Sakiai!AH17+Salcininkai!AH17+Siauliai!AH17+Siauliu_rj!AH17+Silale!AH17+Silute!AH17+Sirvintai!AH17+Skuodas!AH17+Svencionys!AH17+Taurage!AH17+Telsiai!AH17+Trakai!AH17+Ukmerge!AH17+Utena!AH17+Varena!AH17+Vilkaviskis!AH17+Vilniaus_rj!AH17+Vilnius!AH17+Visaginas!AH17+Zarasai!AH17</f>
        <v>0</v>
      </c>
      <c r="AI32" s="10">
        <f>Akmene!AI17+Alytaus_rj!AI17+Alytus!AI17+Anyksciai!AI17+Birstonas!AI17+Birzai!AI17+Druskininkai!AI17+Elektrenai!AI17+Ignalina!AI17+Jonava!AI17+Joniskis!AI17+Jurbarkas!AI17+Kaisiadorys!AI17+Kalvarija!AI17+Kaunas!AI17+Kauno_rj!AI17+Kazlu_ruda!AI17+Kedainiai!AI17+Kelmes!AI17+Klaipeda!AI17+Klaipedos_rj!AI17+Kretinga!AI17+Kupiskis!AI17+Lazdijai!AI17+Marijampole!AI17+Mazeikiai!AI17+Moletai!AI17+Neringa!AI17+Pagegiai!AI17+Pakruojis!AI17+Palanga!AI17+Panevezio_rj!AI17+Panevezys!AI17+Pasvalys!AI17+Plunge!AI17+Prienai!AI17+Radviliskis!AI17+Raseiniai!AI17+Rietavas!AI17+Rokiskis!AI17+Sakiai!AI17+Salcininkai!AI17+Siauliai!AI17+Siauliu_rj!AI17+Silale!AI17+Silute!AI17+Sirvintai!AI17+Skuodas!AI17+Svencionys!AI17+Taurage!AI17+Telsiai!AI17+Trakai!AI17+Ukmerge!AI17+Utena!AI17+Varena!AI17+Vilkaviskis!AI17+Vilniaus_rj!AI17+Vilnius!AI17+Visaginas!AI17+Zarasai!AI17</f>
        <v>0</v>
      </c>
      <c r="AJ32" s="10">
        <f>Akmene!AJ17+Alytaus_rj!AJ17+Alytus!AJ17+Anyksciai!AJ17+Birstonas!AJ17+Birzai!AJ17+Druskininkai!AJ17+Elektrenai!AJ17+Ignalina!AJ17+Jonava!AJ17+Joniskis!AJ17+Jurbarkas!AJ17+Kaisiadorys!AJ17+Kalvarija!AJ17+Kaunas!AJ17+Kauno_rj!AJ17+Kazlu_ruda!AJ17+Kedainiai!AJ17+Kelmes!AJ17+Klaipeda!AJ17+Klaipedos_rj!AJ17+Kretinga!AJ17+Kupiskis!AJ17+Lazdijai!AJ17+Marijampole!AJ17+Mazeikiai!AJ17+Moletai!AJ17+Neringa!AJ17+Pagegiai!AJ17+Pakruojis!AJ17+Palanga!AJ17+Panevezio_rj!AJ17+Panevezys!AJ17+Pasvalys!AJ17+Plunge!AJ17+Prienai!AJ17+Radviliskis!AJ17+Raseiniai!AJ17+Rietavas!AJ17+Rokiskis!AJ17+Sakiai!AJ17+Salcininkai!AJ17+Siauliai!AJ17+Siauliu_rj!AJ17+Silale!AJ17+Silute!AJ17+Sirvintai!AJ17+Skuodas!AJ17+Svencionys!AJ17+Taurage!AJ17+Telsiai!AJ17+Trakai!AJ17+Ukmerge!AJ17+Utena!AJ17+Varena!AJ17+Vilkaviskis!AJ17+Vilniaus_rj!AJ17+Vilnius!AJ17+Visaginas!AJ17+Zarasai!AJ17</f>
        <v>0</v>
      </c>
      <c r="AK32" s="10">
        <f>Akmene!AK17+Alytaus_rj!AK17+Alytus!AK17+Anyksciai!AK17+Birstonas!AK17+Birzai!AK17+Druskininkai!AK17+Elektrenai!AK17+Ignalina!AK17+Jonava!AK17+Joniskis!AK17+Jurbarkas!AK17+Kaisiadorys!AK17+Kalvarija!AK17+Kaunas!AK17+Kauno_rj!AK17+Kazlu_ruda!AK17+Kedainiai!AK17+Kelmes!AK17+Klaipeda!AK17+Klaipedos_rj!AK17+Kretinga!AK17+Kupiskis!AK17+Lazdijai!AK17+Marijampole!AK17+Mazeikiai!AK17+Moletai!AK17+Neringa!AK17+Pagegiai!AK17+Pakruojis!AK17+Palanga!AK17+Panevezio_rj!AK17+Panevezys!AK17+Pasvalys!AK17+Plunge!AK17+Prienai!AK17+Radviliskis!AK17+Raseiniai!AK17+Rietavas!AK17+Rokiskis!AK17+Sakiai!AK17+Salcininkai!AK17+Siauliai!AK17+Siauliu_rj!AK17+Silale!AK17+Silute!AK17+Sirvintai!AK17+Skuodas!AK17+Svencionys!AK17+Taurage!AK17+Telsiai!AK17+Trakai!AK17+Ukmerge!AK17+Utena!AK17+Varena!AK17+Vilkaviskis!AK17+Vilniaus_rj!AK17+Vilnius!AK17+Visaginas!AK17+Zarasai!AK17</f>
        <v>0</v>
      </c>
      <c r="AL32" s="10">
        <f>Akmene!AL17+Alytaus_rj!AL17+Alytus!AL17+Anyksciai!AL17+Birstonas!AL17+Birzai!AL17+Druskininkai!AL17+Elektrenai!AL17+Ignalina!AL17+Jonava!AL17+Joniskis!AL17+Jurbarkas!AL17+Kaisiadorys!AL17+Kalvarija!AL17+Kaunas!AL17+Kauno_rj!AL17+Kazlu_ruda!AL17+Kedainiai!AL17+Kelmes!AL17+Klaipeda!AL17+Klaipedos_rj!AL17+Kretinga!AL17+Kupiskis!AL17+Lazdijai!AL17+Marijampole!AL17+Mazeikiai!AL17+Moletai!AL17+Neringa!AL17+Pagegiai!AL17+Pakruojis!AL17+Palanga!AL17+Panevezio_rj!AL17+Panevezys!AL17+Pasvalys!AL17+Plunge!AL17+Prienai!AL17+Radviliskis!AL17+Raseiniai!AL17+Rietavas!AL17+Rokiskis!AL17+Sakiai!AL17+Salcininkai!AL17+Siauliai!AL17+Siauliu_rj!AL17+Silale!AL17+Silute!AL17+Sirvintai!AL17+Skuodas!AL17+Svencionys!AL17+Taurage!AL17+Telsiai!AL17+Trakai!AL17+Ukmerge!AL17+Utena!AL17+Varena!AL17+Vilkaviskis!AL17+Vilniaus_rj!AL17+Vilnius!AL17+Visaginas!AL17+Zarasai!AL17</f>
        <v>187</v>
      </c>
      <c r="AM32" s="10">
        <f>Akmene!AM17+Alytaus_rj!AM17+Alytus!AM17+Anyksciai!AM17+Birstonas!AM17+Birzai!AM17+Druskininkai!AM17+Elektrenai!AM17+Ignalina!AM17+Jonava!AM17+Joniskis!AM17+Jurbarkas!AM17+Kaisiadorys!AM17+Kalvarija!AM17+Kaunas!AM17+Kauno_rj!AM17+Kazlu_ruda!AM17+Kedainiai!AM17+Kelmes!AM17+Klaipeda!AM17+Klaipedos_rj!AM17+Kretinga!AM17+Kupiskis!AM17+Lazdijai!AM17+Marijampole!AM17+Mazeikiai!AM17+Moletai!AM17+Neringa!AM17+Pagegiai!AM17+Pakruojis!AM17+Palanga!AM17+Panevezio_rj!AM17+Panevezys!AM17+Pasvalys!AM17+Plunge!AM17+Prienai!AM17+Radviliskis!AM17+Raseiniai!AM17+Rietavas!AM17+Rokiskis!AM17+Sakiai!AM17+Salcininkai!AM17+Siauliai!AM17+Siauliu_rj!AM17+Silale!AM17+Silute!AM17+Sirvintai!AM17+Skuodas!AM17+Svencionys!AM17+Taurage!AM17+Telsiai!AM17+Trakai!AM17+Ukmerge!AM17+Utena!AM17+Varena!AM17+Vilkaviskis!AM17+Vilniaus_rj!AM17+Vilnius!AM17+Visaginas!AM17+Zarasai!AM17</f>
        <v>102</v>
      </c>
      <c r="AN32" s="10">
        <f>Akmene!AN17+Alytaus_rj!AN17+Alytus!AN17+Anyksciai!AN17+Birstonas!AN17+Birzai!AN17+Druskininkai!AN17+Elektrenai!AN17+Ignalina!AN17+Jonava!AN17+Joniskis!AN17+Jurbarkas!AN17+Kaisiadorys!AN17+Kalvarija!AN17+Kaunas!AN17+Kauno_rj!AN17+Kazlu_ruda!AN17+Kedainiai!AN17+Kelmes!AN17+Klaipeda!AN17+Klaipedos_rj!AN17+Kretinga!AN17+Kupiskis!AN17+Lazdijai!AN17+Marijampole!AN17+Mazeikiai!AN17+Moletai!AN17+Neringa!AN17+Pagegiai!AN17+Pakruojis!AN17+Palanga!AN17+Panevezio_rj!AN17+Panevezys!AN17+Pasvalys!AN17+Plunge!AN17+Prienai!AN17+Radviliskis!AN17+Raseiniai!AN17+Rietavas!AN17+Rokiskis!AN17+Sakiai!AN17+Salcininkai!AN17+Siauliai!AN17+Siauliu_rj!AN17+Silale!AN17+Silute!AN17+Sirvintai!AN17+Skuodas!AN17+Svencionys!AN17+Taurage!AN17+Telsiai!AN17+Trakai!AN17+Ukmerge!AN17+Utena!AN17+Varena!AN17+Vilkaviskis!AN17+Vilniaus_rj!AN17+Vilnius!AN17+Visaginas!AN17+Zarasai!AN17</f>
        <v>128</v>
      </c>
      <c r="AO32" s="10">
        <f>Akmene!AO17+Alytaus_rj!AO17+Alytus!AO17+Anyksciai!AO17+Birstonas!AO17+Birzai!AO17+Druskininkai!AO17+Elektrenai!AO17+Ignalina!AO17+Jonava!AO17+Joniskis!AO17+Jurbarkas!AO17+Kaisiadorys!AO17+Kalvarija!AO17+Kaunas!AO17+Kauno_rj!AO17+Kazlu_ruda!AO17+Kedainiai!AO17+Kelmes!AO17+Klaipeda!AO17+Klaipedos_rj!AO17+Kretinga!AO17+Kupiskis!AO17+Lazdijai!AO17+Marijampole!AO17+Mazeikiai!AO17+Moletai!AO17+Neringa!AO17+Pagegiai!AO17+Pakruojis!AO17+Palanga!AO17+Panevezio_rj!AO17+Panevezys!AO17+Pasvalys!AO17+Plunge!AO17+Prienai!AO17+Radviliskis!AO17+Raseiniai!AO17+Rietavas!AO17+Rokiskis!AO17+Sakiai!AO17+Salcininkai!AO17+Siauliai!AO17+Siauliu_rj!AO17+Silale!AO17+Silute!AO17+Sirvintai!AO17+Skuodas!AO17+Svencionys!AO17+Taurage!AO17+Telsiai!AO17+Trakai!AO17+Ukmerge!AO17+Utena!AO17+Varena!AO17+Vilkaviskis!AO17+Vilniaus_rj!AO17+Vilnius!AO17+Visaginas!AO17+Zarasai!AO17</f>
        <v>920</v>
      </c>
      <c r="AP32" s="10">
        <f>Akmene!AP17+Alytaus_rj!AP17+Alytus!AP17+Anyksciai!AP17+Birstonas!AP17+Birzai!AP17+Druskininkai!AP17+Elektrenai!AP17+Ignalina!AP17+Jonava!AP17+Joniskis!AP17+Jurbarkas!AP17+Kaisiadorys!AP17+Kalvarija!AP17+Kaunas!AP17+Kauno_rj!AP17+Kazlu_ruda!AP17+Kedainiai!AP17+Kelmes!AP17+Klaipeda!AP17+Klaipedos_rj!AP17+Kretinga!AP17+Kupiskis!AP17+Lazdijai!AP17+Marijampole!AP17+Mazeikiai!AP17+Moletai!AP17+Neringa!AP17+Pagegiai!AP17+Pakruojis!AP17+Palanga!AP17+Panevezio_rj!AP17+Panevezys!AP17+Pasvalys!AP17+Plunge!AP17+Prienai!AP17+Radviliskis!AP17+Raseiniai!AP17+Rietavas!AP17+Rokiskis!AP17+Sakiai!AP17+Salcininkai!AP17+Siauliai!AP17+Siauliu_rj!AP17+Silale!AP17+Silute!AP17+Sirvintai!AP17+Skuodas!AP17+Svencionys!AP17+Taurage!AP17+Telsiai!AP17+Trakai!AP17+Ukmerge!AP17+Utena!AP17+Varena!AP17+Vilkaviskis!AP17+Vilniaus_rj!AP17+Vilnius!AP17+Visaginas!AP17+Zarasai!AP17</f>
        <v>540</v>
      </c>
      <c r="AQ32" s="10">
        <f>Akmene!AQ17+Alytaus_rj!AQ17+Alytus!AQ17+Anyksciai!AQ17+Birstonas!AQ17+Birzai!AQ17+Druskininkai!AQ17+Elektrenai!AQ17+Ignalina!AQ17+Jonava!AQ17+Joniskis!AQ17+Jurbarkas!AQ17+Kaisiadorys!AQ17+Kalvarija!AQ17+Kaunas!AQ17+Kauno_rj!AQ17+Kazlu_ruda!AQ17+Kedainiai!AQ17+Kelmes!AQ17+Klaipeda!AQ17+Klaipedos_rj!AQ17+Kretinga!AQ17+Kupiskis!AQ17+Lazdijai!AQ17+Marijampole!AQ17+Mazeikiai!AQ17+Moletai!AQ17+Neringa!AQ17+Pagegiai!AQ17+Pakruojis!AQ17+Palanga!AQ17+Panevezio_rj!AQ17+Panevezys!AQ17+Pasvalys!AQ17+Plunge!AQ17+Prienai!AQ17+Radviliskis!AQ17+Raseiniai!AQ17+Rietavas!AQ17+Rokiskis!AQ17+Sakiai!AQ17+Salcininkai!AQ17+Siauliai!AQ17+Siauliu_rj!AQ17+Silale!AQ17+Silute!AQ17+Sirvintai!AQ17+Skuodas!AQ17+Svencionys!AQ17+Taurage!AQ17+Telsiai!AQ17+Trakai!AQ17+Ukmerge!AQ17+Utena!AQ17+Varena!AQ17+Vilkaviskis!AQ17+Vilniaus_rj!AQ17+Vilnius!AQ17+Visaginas!AQ17+Zarasai!AQ17</f>
        <v>0</v>
      </c>
      <c r="AR32" s="4"/>
      <c r="AS32" s="4"/>
      <c r="AT32" s="4"/>
      <c r="AU32" s="4"/>
      <c r="AV32" s="4"/>
    </row>
    <row r="33" spans="1:48" ht="12.75" customHeight="1">
      <c r="A33" s="2">
        <v>7</v>
      </c>
      <c r="B33" s="30" t="s">
        <v>2</v>
      </c>
      <c r="C33" s="58">
        <f t="shared" si="6"/>
        <v>1078</v>
      </c>
      <c r="D33" s="48">
        <f t="shared" si="5"/>
        <v>436</v>
      </c>
      <c r="E33" s="10">
        <f>Akmene!E18+Alytaus_rj!E18+Alytus!E18+Anyksciai!E18+Birstonas!E18+Birzai!E18+Druskininkai!E18+Elektrenai!E18+Ignalina!E18+Jonava!E18+Joniskis!E18+Jurbarkas!E18+Kaisiadorys!E18+Kalvarija!E18+Kaunas!E18+Kauno_rj!E18+Kazlu_ruda!E18+Kedainiai!E18+Kelmes!E18+Klaipeda!E18+Klaipedos_rj!E18+Kretinga!E18+Kupiskis!E18+Lazdijai!E18+Marijampole!E18+Mazeikiai!E18+Moletai!E18+Neringa!E18+Pagegiai!E18+Pakruojis!E18+Palanga!E18+Panevezio_rj!E18+Panevezys!E18+Pasvalys!E18+Plunge!E18+Prienai!E18+Radviliskis!E18+Raseiniai!E18+Rietavas!E18+Rokiskis!E18+Sakiai!E18+Salcininkai!E18+Siauliai!E18+Siauliu_rj!E18+Silale!E18+Silute!E18+Sirvintai!E18+Skuodas!E18+Svencionys!E18+Taurage!E18+Telsiai!E18+Trakai!E18+Ukmerge!E18+Utena!E18+Varena!E18+Vilkaviskis!E18+Vilniaus_rj!E18+Vilnius!E18+Visaginas!E18+Zarasai!E18</f>
        <v>491</v>
      </c>
      <c r="F33" s="10">
        <f>Akmene!F18+Alytaus_rj!F18+Alytus!F18+Anyksciai!F18+Birstonas!F18+Birzai!F18+Druskininkai!F18+Elektrenai!F18+Ignalina!F18+Jonava!F18+Joniskis!F18+Jurbarkas!F18+Kaisiadorys!F18+Kalvarija!F18+Kaunas!F18+Kauno_rj!F18+Kazlu_ruda!F18+Kedainiai!F18+Kelmes!F18+Klaipeda!F18+Klaipedos_rj!F18+Kretinga!F18+Kupiskis!F18+Lazdijai!F18+Marijampole!F18+Mazeikiai!F18+Moletai!F18+Neringa!F18+Pagegiai!F18+Pakruojis!F18+Palanga!F18+Panevezio_rj!F18+Panevezys!F18+Pasvalys!F18+Plunge!F18+Prienai!F18+Radviliskis!F18+Raseiniai!F18+Rietavas!F18+Rokiskis!F18+Sakiai!F18+Salcininkai!F18+Siauliai!F18+Siauliu_rj!F18+Silale!F18+Silute!F18+Sirvintai!F18+Skuodas!F18+Svencionys!F18+Taurage!F18+Telsiai!F18+Trakai!F18+Ukmerge!F18+Utena!F18+Varena!F18+Vilkaviskis!F18+Vilniaus_rj!F18+Vilnius!F18+Visaginas!F18+Zarasai!F18</f>
        <v>119</v>
      </c>
      <c r="G33" s="9">
        <f t="shared" si="7"/>
        <v>190</v>
      </c>
      <c r="H33" s="10">
        <f>Akmene!H18+Alytaus_rj!H18+Alytus!H18+Anyksciai!H18+Birstonas!H18+Birzai!H18+Druskininkai!H18+Elektrenai!H18+Ignalina!H18+Jonava!H18+Joniskis!H18+Jurbarkas!H18+Kaisiadorys!H18+Kalvarija!H18+Kaunas!H18+Kauno_rj!H18+Kazlu_ruda!H18+Kedainiai!H18+Kelmes!H18+Klaipeda!H18+Klaipedos_rj!H18+Kretinga!H18+Kupiskis!H18+Lazdijai!H18+Marijampole!H18+Mazeikiai!H18+Moletai!H18+Neringa!H18+Pagegiai!H18+Pakruojis!H18+Palanga!H18+Panevezio_rj!H18+Panevezys!H18+Pasvalys!H18+Plunge!H18+Prienai!H18+Radviliskis!H18+Raseiniai!H18+Rietavas!H18+Rokiskis!H18+Sakiai!H18+Salcininkai!H18+Siauliai!H18+Siauliu_rj!H18+Silale!H18+Silute!H18+Sirvintai!H18+Skuodas!H18+Svencionys!H18+Taurage!H18+Telsiai!H18+Trakai!H18+Ukmerge!H18+Utena!H18+Varena!H18+Vilkaviskis!H18+Vilniaus_rj!H18+Vilnius!H18+Visaginas!H18+Zarasai!H18</f>
        <v>94</v>
      </c>
      <c r="I33" s="10">
        <f>Akmene!I18+Alytaus_rj!I18+Alytus!I18+Anyksciai!I18+Birstonas!I18+Birzai!I18+Druskininkai!I18+Elektrenai!I18+Ignalina!I18+Jonava!I18+Joniskis!I18+Jurbarkas!I18+Kaisiadorys!I18+Kalvarija!I18+Kaunas!I18+Kauno_rj!I18+Kazlu_ruda!I18+Kedainiai!I18+Kelmes!I18+Klaipeda!I18+Klaipedos_rj!I18+Kretinga!I18+Kupiskis!I18+Lazdijai!I18+Marijampole!I18+Mazeikiai!I18+Moletai!I18+Neringa!I18+Pagegiai!I18+Pakruojis!I18+Palanga!I18+Panevezio_rj!I18+Panevezys!I18+Pasvalys!I18+Plunge!I18+Prienai!I18+Radviliskis!I18+Raseiniai!I18+Rietavas!I18+Rokiskis!I18+Sakiai!I18+Salcininkai!I18+Siauliai!I18+Siauliu_rj!I18+Silale!I18+Silute!I18+Sirvintai!I18+Skuodas!I18+Svencionys!I18+Taurage!I18+Telsiai!I18+Trakai!I18+Ukmerge!I18+Utena!I18+Varena!I18+Vilkaviskis!I18+Vilniaus_rj!I18+Vilnius!I18+Visaginas!I18+Zarasai!I18</f>
        <v>19</v>
      </c>
      <c r="J33" s="10">
        <f>Akmene!J18+Alytaus_rj!J18+Alytus!J18+Anyksciai!J18+Birstonas!J18+Birzai!J18+Druskininkai!J18+Elektrenai!J18+Ignalina!J18+Jonava!J18+Joniskis!J18+Jurbarkas!J18+Kaisiadorys!J18+Kalvarija!J18+Kaunas!J18+Kauno_rj!J18+Kazlu_ruda!J18+Kedainiai!J18+Kelmes!J18+Klaipeda!J18+Klaipedos_rj!J18+Kretinga!J18+Kupiskis!J18+Lazdijai!J18+Marijampole!J18+Mazeikiai!J18+Moletai!J18+Neringa!J18+Pagegiai!J18+Pakruojis!J18+Palanga!J18+Panevezio_rj!J18+Panevezys!J18+Pasvalys!J18+Plunge!J18+Prienai!J18+Radviliskis!J18+Raseiniai!J18+Rietavas!J18+Rokiskis!J18+Sakiai!J18+Salcininkai!J18+Siauliai!J18+Siauliu_rj!J18+Silale!J18+Silute!J18+Sirvintai!J18+Skuodas!J18+Svencionys!J18+Taurage!J18+Telsiai!J18+Trakai!J18+Ukmerge!J18+Utena!J18+Varena!J18+Vilkaviskis!J18+Vilniaus_rj!J18+Vilnius!J18+Visaginas!J18+Zarasai!J18</f>
        <v>165</v>
      </c>
      <c r="K33" s="10">
        <f>Akmene!K18+Alytaus_rj!K18+Alytus!K18+Anyksciai!K18+Birstonas!K18+Birzai!K18+Druskininkai!K18+Elektrenai!K18+Ignalina!K18+Jonava!K18+Joniskis!K18+Jurbarkas!K18+Kaisiadorys!K18+Kalvarija!K18+Kaunas!K18+Kauno_rj!K18+Kazlu_ruda!K18+Kedainiai!K18+Kelmes!K18+Klaipeda!K18+Klaipedos_rj!K18+Kretinga!K18+Kupiskis!K18+Lazdijai!K18+Marijampole!K18+Mazeikiai!K18+Moletai!K18+Neringa!K18+Pagegiai!K18+Pakruojis!K18+Palanga!K18+Panevezio_rj!K18+Panevezys!K18+Pasvalys!K18+Plunge!K18+Prienai!K18+Radviliskis!K18+Raseiniai!K18+Rietavas!K18+Rokiskis!K18+Sakiai!K18+Salcininkai!K18+Siauliai!K18+Siauliu_rj!K18+Silale!K18+Silute!K18+Sirvintai!K18+Skuodas!K18+Svencionys!K18+Taurage!K18+Telsiai!K18+Trakai!K18+Ukmerge!K18+Utena!K18+Varena!K18+Vilkaviskis!K18+Vilniaus_rj!K18+Vilnius!K18+Visaginas!K18+Zarasai!K18</f>
        <v>6</v>
      </c>
      <c r="L33" s="10">
        <f>Akmene!L18+Alytaus_rj!L18+Alytus!L18+Anyksciai!L18+Birstonas!L18+Birzai!L18+Druskininkai!L18+Elektrenai!L18+Ignalina!L18+Jonava!L18+Joniskis!L18+Jurbarkas!L18+Kaisiadorys!L18+Kalvarija!L18+Kaunas!L18+Kauno_rj!L18+Kazlu_ruda!L18+Kedainiai!L18+Kelmes!L18+Klaipeda!L18+Klaipedos_rj!L18+Kretinga!L18+Kupiskis!L18+Lazdijai!L18+Marijampole!L18+Mazeikiai!L18+Moletai!L18+Neringa!L18+Pagegiai!L18+Pakruojis!L18+Palanga!L18+Panevezio_rj!L18+Panevezys!L18+Pasvalys!L18+Plunge!L18+Prienai!L18+Radviliskis!L18+Raseiniai!L18+Rietavas!L18+Rokiskis!L18+Sakiai!L18+Salcininkai!L18+Siauliai!L18+Siauliu_rj!L18+Silale!L18+Silute!L18+Sirvintai!L18+Skuodas!L18+Svencionys!L18+Taurage!L18+Telsiai!L18+Trakai!L18+Ukmerge!L18+Utena!L18+Varena!L18+Vilkaviskis!L18+Vilniaus_rj!L18+Vilnius!L18+Visaginas!L18+Zarasai!L18</f>
        <v>15</v>
      </c>
      <c r="M33" s="10">
        <f>Akmene!M18+Alytaus_rj!M18+Alytus!M18+Anyksciai!M18+Birstonas!M18+Birzai!M18+Druskininkai!M18+Elektrenai!M18+Ignalina!M18+Jonava!M18+Joniskis!M18+Jurbarkas!M18+Kaisiadorys!M18+Kalvarija!M18+Kaunas!M18+Kauno_rj!M18+Kazlu_ruda!M18+Kedainiai!M18+Kelmes!M18+Klaipeda!M18+Klaipedos_rj!M18+Kretinga!M18+Kupiskis!M18+Lazdijai!M18+Marijampole!M18+Mazeikiai!M18+Moletai!M18+Neringa!M18+Pagegiai!M18+Pakruojis!M18+Palanga!M18+Panevezio_rj!M18+Panevezys!M18+Pasvalys!M18+Plunge!M18+Prienai!M18+Radviliskis!M18+Raseiniai!M18+Rietavas!M18+Rokiskis!M18+Sakiai!M18+Salcininkai!M18+Siauliai!M18+Siauliu_rj!M18+Silale!M18+Silute!M18+Sirvintai!M18+Skuodas!M18+Svencionys!M18+Taurage!M18+Telsiai!M18+Trakai!M18+Ukmerge!M18+Utena!M18+Varena!M18+Vilkaviskis!M18+Vilniaus_rj!M18+Vilnius!M18+Visaginas!M18+Zarasai!M18</f>
        <v>2</v>
      </c>
      <c r="N33" s="10">
        <f>Akmene!N18+Alytaus_rj!N18+Alytus!N18+Anyksciai!N18+Birstonas!N18+Birzai!N18+Druskininkai!N18+Elektrenai!N18+Ignalina!N18+Jonava!N18+Joniskis!N18+Jurbarkas!N18+Kaisiadorys!N18+Kalvarija!N18+Kaunas!N18+Kauno_rj!N18+Kazlu_ruda!N18+Kedainiai!N18+Kelmes!N18+Klaipeda!N18+Klaipedos_rj!N18+Kretinga!N18+Kupiskis!N18+Lazdijai!N18+Marijampole!N18+Mazeikiai!N18+Moletai!N18+Neringa!N18+Pagegiai!N18+Pakruojis!N18+Palanga!N18+Panevezio_rj!N18+Panevezys!N18+Pasvalys!N18+Plunge!N18+Prienai!N18+Radviliskis!N18+Raseiniai!N18+Rietavas!N18+Rokiskis!N18+Sakiai!N18+Salcininkai!N18+Siauliai!N18+Siauliu_rj!N18+Silale!N18+Silute!N18+Sirvintai!N18+Skuodas!N18+Svencionys!N18+Taurage!N18+Telsiai!N18+Trakai!N18+Ukmerge!N18+Utena!N18+Varena!N18+Vilkaviskis!N18+Vilniaus_rj!N18+Vilnius!N18+Visaginas!N18+Zarasai!N18</f>
        <v>377</v>
      </c>
      <c r="O33" s="10">
        <f>Akmene!O18+Alytaus_rj!O18+Alytus!O18+Anyksciai!O18+Birstonas!O18+Birzai!O18+Druskininkai!O18+Elektrenai!O18+Ignalina!O18+Jonava!O18+Joniskis!O18+Jurbarkas!O18+Kaisiadorys!O18+Kalvarija!O18+Kaunas!O18+Kauno_rj!O18+Kazlu_ruda!O18+Kedainiai!O18+Kelmes!O18+Klaipeda!O18+Klaipedos_rj!O18+Kretinga!O18+Kupiskis!O18+Lazdijai!O18+Marijampole!O18+Mazeikiai!O18+Moletai!O18+Neringa!O18+Pagegiai!O18+Pakruojis!O18+Palanga!O18+Panevezio_rj!O18+Panevezys!O18+Pasvalys!O18+Plunge!O18+Prienai!O18+Radviliskis!O18+Raseiniai!O18+Rietavas!O18+Rokiskis!O18+Sakiai!O18+Salcininkai!O18+Siauliai!O18+Siauliu_rj!O18+Silale!O18+Silute!O18+Sirvintai!O18+Skuodas!O18+Svencionys!O18+Taurage!O18+Telsiai!O18+Trakai!O18+Ukmerge!O18+Utena!O18+Varena!O18+Vilkaviskis!O18+Vilniaus_rj!O18+Vilnius!O18+Visaginas!O18+Zarasai!O18</f>
        <v>35</v>
      </c>
      <c r="P33" s="10">
        <f>Akmene!P18+Alytaus_rj!P18+Alytus!P18+Anyksciai!P18+Birstonas!P18+Birzai!P18+Druskininkai!P18+Elektrenai!P18+Ignalina!P18+Jonava!P18+Joniskis!P18+Jurbarkas!P18+Kaisiadorys!P18+Kalvarija!P18+Kaunas!P18+Kauno_rj!P18+Kazlu_ruda!P18+Kedainiai!P18+Kelmes!P18+Klaipeda!P18+Klaipedos_rj!P18+Kretinga!P18+Kupiskis!P18+Lazdijai!P18+Marijampole!P18+Mazeikiai!P18+Moletai!P18+Neringa!P18+Pagegiai!P18+Pakruojis!P18+Palanga!P18+Panevezio_rj!P18+Panevezys!P18+Pasvalys!P18+Plunge!P18+Prienai!P18+Radviliskis!P18+Raseiniai!P18+Rietavas!P18+Rokiskis!P18+Sakiai!P18+Salcininkai!P18+Siauliai!P18+Siauliu_rj!P18+Silale!P18+Silute!P18+Sirvintai!P18+Skuodas!P18+Svencionys!P18+Taurage!P18+Telsiai!P18+Trakai!P18+Ukmerge!P18+Utena!P18+Varena!P18+Vilkaviskis!P18+Vilniaus_rj!P18+Vilnius!P18+Visaginas!P18+Zarasai!P18</f>
        <v>24</v>
      </c>
      <c r="Q33" s="10">
        <f>Akmene!Q18+Alytaus_rj!Q18+Alytus!Q18+Anyksciai!Q18+Birstonas!Q18+Birzai!Q18+Druskininkai!Q18+Elektrenai!Q18+Ignalina!Q18+Jonava!Q18+Joniskis!Q18+Jurbarkas!Q18+Kaisiadorys!Q18+Kalvarija!Q18+Kaunas!Q18+Kauno_rj!Q18+Kazlu_ruda!Q18+Kedainiai!Q18+Kelmes!Q18+Klaipeda!Q18+Klaipedos_rj!Q18+Kretinga!Q18+Kupiskis!Q18+Lazdijai!Q18+Marijampole!Q18+Mazeikiai!Q18+Moletai!Q18+Neringa!Q18+Pagegiai!Q18+Pakruojis!Q18+Palanga!Q18+Panevezio_rj!Q18+Panevezys!Q18+Pasvalys!Q18+Plunge!Q18+Prienai!Q18+Radviliskis!Q18+Raseiniai!Q18+Rietavas!Q18+Rokiskis!Q18+Sakiai!Q18+Salcininkai!Q18+Siauliai!Q18+Siauliu_rj!Q18+Silale!Q18+Silute!Q18+Sirvintai!Q18+Skuodas!Q18+Svencionys!Q18+Taurage!Q18+Telsiai!Q18+Trakai!Q18+Ukmerge!Q18+Utena!Q18+Varena!Q18+Vilkaviskis!Q18+Vilniaus_rj!Q18+Vilnius!Q18+Visaginas!Q18+Zarasai!Q18</f>
        <v>0</v>
      </c>
      <c r="R33" s="10">
        <f>Akmene!R18+Alytaus_rj!R18+Alytus!R18+Anyksciai!R18+Birstonas!R18+Birzai!R18+Druskininkai!R18+Elektrenai!R18+Ignalina!R18+Jonava!R18+Joniskis!R18+Jurbarkas!R18+Kaisiadorys!R18+Kalvarija!R18+Kaunas!R18+Kauno_rj!R18+Kazlu_ruda!R18+Kedainiai!R18+Kelmes!R18+Klaipeda!R18+Klaipedos_rj!R18+Kretinga!R18+Kupiskis!R18+Lazdijai!R18+Marijampole!R18+Mazeikiai!R18+Moletai!R18+Neringa!R18+Pagegiai!R18+Pakruojis!R18+Palanga!R18+Panevezio_rj!R18+Panevezys!R18+Pasvalys!R18+Plunge!R18+Prienai!R18+Radviliskis!R18+Raseiniai!R18+Rietavas!R18+Rokiskis!R18+Sakiai!R18+Salcininkai!R18+Siauliai!R18+Siauliu_rj!R18+Silale!R18+Silute!R18+Sirvintai!R18+Skuodas!R18+Svencionys!R18+Taurage!R18+Telsiai!R18+Trakai!R18+Ukmerge!R18+Utena!R18+Varena!R18+Vilkaviskis!R18+Vilniaus_rj!R18+Vilnius!R18+Visaginas!R18+Zarasai!R18</f>
        <v>0</v>
      </c>
      <c r="S33" s="10">
        <f>Akmene!S18+Alytaus_rj!S18+Alytus!S18+Anyksciai!S18+Birstonas!S18+Birzai!S18+Druskininkai!S18+Elektrenai!S18+Ignalina!S18+Jonava!S18+Joniskis!S18+Jurbarkas!S18+Kaisiadorys!S18+Kalvarija!S18+Kaunas!S18+Kauno_rj!S18+Kazlu_ruda!S18+Kedainiai!S18+Kelmes!S18+Klaipeda!S18+Klaipedos_rj!S18+Kretinga!S18+Kupiskis!S18+Lazdijai!S18+Marijampole!S18+Mazeikiai!S18+Moletai!S18+Neringa!S18+Pagegiai!S18+Pakruojis!S18+Palanga!S18+Panevezio_rj!S18+Panevezys!S18+Pasvalys!S18+Plunge!S18+Prienai!S18+Radviliskis!S18+Raseiniai!S18+Rietavas!S18+Rokiskis!S18+Sakiai!S18+Salcininkai!S18+Siauliai!S18+Siauliu_rj!S18+Silale!S18+Silute!S18+Sirvintai!S18+Skuodas!S18+Svencionys!S18+Taurage!S18+Telsiai!S18+Trakai!S18+Ukmerge!S18+Utena!S18+Varena!S18+Vilkaviskis!S18+Vilniaus_rj!S18+Vilnius!S18+Visaginas!S18+Zarasai!S18</f>
        <v>0</v>
      </c>
      <c r="T33" s="10">
        <f>Akmene!T18+Alytaus_rj!T18+Alytus!T18+Anyksciai!T18+Birstonas!T18+Birzai!T18+Druskininkai!T18+Elektrenai!T18+Ignalina!T18+Jonava!T18+Joniskis!T18+Jurbarkas!T18+Kaisiadorys!T18+Kalvarija!T18+Kaunas!T18+Kauno_rj!T18+Kazlu_ruda!T18+Kedainiai!T18+Kelmes!T18+Klaipeda!T18+Klaipedos_rj!T18+Kretinga!T18+Kupiskis!T18+Lazdijai!T18+Marijampole!T18+Mazeikiai!T18+Moletai!T18+Neringa!T18+Pagegiai!T18+Pakruojis!T18+Palanga!T18+Panevezio_rj!T18+Panevezys!T18+Pasvalys!T18+Plunge!T18+Prienai!T18+Radviliskis!T18+Raseiniai!T18+Rietavas!T18+Rokiskis!T18+Sakiai!T18+Salcininkai!T18+Siauliai!T18+Siauliu_rj!T18+Silale!T18+Silute!T18+Sirvintai!T18+Skuodas!T18+Svencionys!T18+Taurage!T18+Telsiai!T18+Trakai!T18+Ukmerge!T18+Utena!T18+Varena!T18+Vilkaviskis!T18+Vilniaus_rj!T18+Vilnius!T18+Visaginas!T18+Zarasai!T18</f>
        <v>0</v>
      </c>
      <c r="U33" s="10">
        <f>Akmene!U18+Alytaus_rj!U18+Alytus!U18+Anyksciai!U18+Birstonas!U18+Birzai!U18+Druskininkai!U18+Elektrenai!U18+Ignalina!U18+Jonava!U18+Joniskis!U18+Jurbarkas!U18+Kaisiadorys!U18+Kalvarija!U18+Kaunas!U18+Kauno_rj!U18+Kazlu_ruda!U18+Kedainiai!U18+Kelmes!U18+Klaipeda!U18+Klaipedos_rj!U18+Kretinga!U18+Kupiskis!U18+Lazdijai!U18+Marijampole!U18+Mazeikiai!U18+Moletai!U18+Neringa!U18+Pagegiai!U18+Pakruojis!U18+Palanga!U18+Panevezio_rj!U18+Panevezys!U18+Pasvalys!U18+Plunge!U18+Prienai!U18+Radviliskis!U18+Raseiniai!U18+Rietavas!U18+Rokiskis!U18+Sakiai!U18+Salcininkai!U18+Siauliai!U18+Siauliu_rj!U18+Silale!U18+Silute!U18+Sirvintai!U18+Skuodas!U18+Svencionys!U18+Taurage!U18+Telsiai!U18+Trakai!U18+Ukmerge!U18+Utena!U18+Varena!U18+Vilkaviskis!U18+Vilniaus_rj!U18+Vilnius!U18+Visaginas!U18+Zarasai!U18</f>
        <v>0</v>
      </c>
      <c r="V33" s="10">
        <f>Akmene!V18+Alytaus_rj!V18+Alytus!V18+Anyksciai!V18+Birstonas!V18+Birzai!V18+Druskininkai!V18+Elektrenai!V18+Ignalina!V18+Jonava!V18+Joniskis!V18+Jurbarkas!V18+Kaisiadorys!V18+Kalvarija!V18+Kaunas!V18+Kauno_rj!V18+Kazlu_ruda!V18+Kedainiai!V18+Kelmes!V18+Klaipeda!V18+Klaipedos_rj!V18+Kretinga!V18+Kupiskis!V18+Lazdijai!V18+Marijampole!V18+Mazeikiai!V18+Moletai!V18+Neringa!V18+Pagegiai!V18+Pakruojis!V18+Palanga!V18+Panevezio_rj!V18+Panevezys!V18+Pasvalys!V18+Plunge!V18+Prienai!V18+Radviliskis!V18+Raseiniai!V18+Rietavas!V18+Rokiskis!V18+Sakiai!V18+Salcininkai!V18+Siauliai!V18+Siauliu_rj!V18+Silale!V18+Silute!V18+Sirvintai!V18+Skuodas!V18+Svencionys!V18+Taurage!V18+Telsiai!V18+Trakai!V18+Ukmerge!V18+Utena!V18+Varena!V18+Vilkaviskis!V18+Vilniaus_rj!V18+Vilnius!V18+Visaginas!V18+Zarasai!V18</f>
        <v>0</v>
      </c>
      <c r="W33" s="10">
        <f>Akmene!W18+Alytaus_rj!W18+Alytus!W18+Anyksciai!W18+Birstonas!W18+Birzai!W18+Druskininkai!W18+Elektrenai!W18+Ignalina!W18+Jonava!W18+Joniskis!W18+Jurbarkas!W18+Kaisiadorys!W18+Kalvarija!W18+Kaunas!W18+Kauno_rj!W18+Kazlu_ruda!W18+Kedainiai!W18+Kelmes!W18+Klaipeda!W18+Klaipedos_rj!W18+Kretinga!W18+Kupiskis!W18+Lazdijai!W18+Marijampole!W18+Mazeikiai!W18+Moletai!W18+Neringa!W18+Pagegiai!W18+Pakruojis!W18+Palanga!W18+Panevezio_rj!W18+Panevezys!W18+Pasvalys!W18+Plunge!W18+Prienai!W18+Radviliskis!W18+Raseiniai!W18+Rietavas!W18+Rokiskis!W18+Sakiai!W18+Salcininkai!W18+Siauliai!W18+Siauliu_rj!W18+Silale!W18+Silute!W18+Sirvintai!W18+Skuodas!W18+Svencionys!W18+Taurage!W18+Telsiai!W18+Trakai!W18+Ukmerge!W18+Utena!W18+Varena!W18+Vilkaviskis!W18+Vilniaus_rj!W18+Vilnius!W18+Visaginas!W18+Zarasai!W18</f>
        <v>27</v>
      </c>
      <c r="X33" s="10">
        <f>Akmene!X18+Alytaus_rj!X18+Alytus!X18+Anyksciai!X18+Birstonas!X18+Birzai!X18+Druskininkai!X18+Elektrenai!X18+Ignalina!X18+Jonava!X18+Joniskis!X18+Jurbarkas!X18+Kaisiadorys!X18+Kalvarija!X18+Kaunas!X18+Kauno_rj!X18+Kazlu_ruda!X18+Kedainiai!X18+Kelmes!X18+Klaipeda!X18+Klaipedos_rj!X18+Kretinga!X18+Kupiskis!X18+Lazdijai!X18+Marijampole!X18+Mazeikiai!X18+Moletai!X18+Neringa!X18+Pagegiai!X18+Pakruojis!X18+Palanga!X18+Panevezio_rj!X18+Panevezys!X18+Pasvalys!X18+Plunge!X18+Prienai!X18+Radviliskis!X18+Raseiniai!X18+Rietavas!X18+Rokiskis!X18+Sakiai!X18+Salcininkai!X18+Siauliai!X18+Siauliu_rj!X18+Silale!X18+Silute!X18+Sirvintai!X18+Skuodas!X18+Svencionys!X18+Taurage!X18+Telsiai!X18+Trakai!X18+Ukmerge!X18+Utena!X18+Varena!X18+Vilkaviskis!X18+Vilniaus_rj!X18+Vilnius!X18+Visaginas!X18+Zarasai!X18</f>
        <v>11</v>
      </c>
      <c r="Y33" s="10">
        <f>Akmene!Y18+Alytaus_rj!Y18+Alytus!Y18+Anyksciai!Y18+Birstonas!Y18+Birzai!Y18+Druskininkai!Y18+Elektrenai!Y18+Ignalina!Y18+Jonava!Y18+Joniskis!Y18+Jurbarkas!Y18+Kaisiadorys!Y18+Kalvarija!Y18+Kaunas!Y18+Kauno_rj!Y18+Kazlu_ruda!Y18+Kedainiai!Y18+Kelmes!Y18+Klaipeda!Y18+Klaipedos_rj!Y18+Kretinga!Y18+Kupiskis!Y18+Lazdijai!Y18+Marijampole!Y18+Mazeikiai!Y18+Moletai!Y18+Neringa!Y18+Pagegiai!Y18+Pakruojis!Y18+Palanga!Y18+Panevezio_rj!Y18+Panevezys!Y18+Pasvalys!Y18+Plunge!Y18+Prienai!Y18+Radviliskis!Y18+Raseiniai!Y18+Rietavas!Y18+Rokiskis!Y18+Sakiai!Y18+Salcininkai!Y18+Siauliai!Y18+Siauliu_rj!Y18+Silale!Y18+Silute!Y18+Sirvintai!Y18+Skuodas!Y18+Svencionys!Y18+Taurage!Y18+Telsiai!Y18+Trakai!Y18+Ukmerge!Y18+Utena!Y18+Varena!Y18+Vilkaviskis!Y18+Vilniaus_rj!Y18+Vilnius!Y18+Visaginas!Y18+Zarasai!Y18</f>
        <v>18</v>
      </c>
      <c r="Z33" s="10">
        <f>Akmene!Z18+Alytaus_rj!Z18+Alytus!Z18+Anyksciai!Z18+Birstonas!Z18+Birzai!Z18+Druskininkai!Z18+Elektrenai!Z18+Ignalina!Z18+Jonava!Z18+Joniskis!Z18+Jurbarkas!Z18+Kaisiadorys!Z18+Kalvarija!Z18+Kaunas!Z18+Kauno_rj!Z18+Kazlu_ruda!Z18+Kedainiai!Z18+Kelmes!Z18+Klaipeda!Z18+Klaipedos_rj!Z18+Kretinga!Z18+Kupiskis!Z18+Lazdijai!Z18+Marijampole!Z18+Mazeikiai!Z18+Moletai!Z18+Neringa!Z18+Pagegiai!Z18+Pakruojis!Z18+Palanga!Z18+Panevezio_rj!Z18+Panevezys!Z18+Pasvalys!Z18+Plunge!Z18+Prienai!Z18+Radviliskis!Z18+Raseiniai!Z18+Rietavas!Z18+Rokiskis!Z18+Sakiai!Z18+Salcininkai!Z18+Siauliai!Z18+Siauliu_rj!Z18+Silale!Z18+Silute!Z18+Sirvintai!Z18+Skuodas!Z18+Svencionys!Z18+Taurage!Z18+Telsiai!Z18+Trakai!Z18+Ukmerge!Z18+Utena!Z18+Varena!Z18+Vilkaviskis!Z18+Vilniaus_rj!Z18+Vilnius!Z18+Visaginas!Z18+Zarasai!Z18</f>
        <v>3</v>
      </c>
      <c r="AA33" s="10">
        <f>Akmene!AA18+Alytaus_rj!AA18+Alytus!AA18+Anyksciai!AA18+Birstonas!AA18+Birzai!AA18+Druskininkai!AA18+Elektrenai!AA18+Ignalina!AA18+Jonava!AA18+Joniskis!AA18+Jurbarkas!AA18+Kaisiadorys!AA18+Kalvarija!AA18+Kaunas!AA18+Kauno_rj!AA18+Kazlu_ruda!AA18+Kedainiai!AA18+Kelmes!AA18+Klaipeda!AA18+Klaipedos_rj!AA18+Kretinga!AA18+Kupiskis!AA18+Lazdijai!AA18+Marijampole!AA18+Mazeikiai!AA18+Moletai!AA18+Neringa!AA18+Pagegiai!AA18+Pakruojis!AA18+Palanga!AA18+Panevezio_rj!AA18+Panevezys!AA18+Pasvalys!AA18+Plunge!AA18+Prienai!AA18+Radviliskis!AA18+Raseiniai!AA18+Rietavas!AA18+Rokiskis!AA18+Sakiai!AA18+Salcininkai!AA18+Siauliai!AA18+Siauliu_rj!AA18+Silale!AA18+Silute!AA18+Sirvintai!AA18+Skuodas!AA18+Svencionys!AA18+Taurage!AA18+Telsiai!AA18+Trakai!AA18+Ukmerge!AA18+Utena!AA18+Varena!AA18+Vilkaviskis!AA18+Vilniaus_rj!AA18+Vilnius!AA18+Visaginas!AA18+Zarasai!AA18</f>
        <v>4</v>
      </c>
      <c r="AB33" s="10">
        <f>Akmene!AB18+Alytaus_rj!AB18+Alytus!AB18+Anyksciai!AB18+Birstonas!AB18+Birzai!AB18+Druskininkai!AB18+Elektrenai!AB18+Ignalina!AB18+Jonava!AB18+Joniskis!AB18+Jurbarkas!AB18+Kaisiadorys!AB18+Kalvarija!AB18+Kaunas!AB18+Kauno_rj!AB18+Kazlu_ruda!AB18+Kedainiai!AB18+Kelmes!AB18+Klaipeda!AB18+Klaipedos_rj!AB18+Kretinga!AB18+Kupiskis!AB18+Lazdijai!AB18+Marijampole!AB18+Mazeikiai!AB18+Moletai!AB18+Neringa!AB18+Pagegiai!AB18+Pakruojis!AB18+Palanga!AB18+Panevezio_rj!AB18+Panevezys!AB18+Pasvalys!AB18+Plunge!AB18+Prienai!AB18+Radviliskis!AB18+Raseiniai!AB18+Rietavas!AB18+Rokiskis!AB18+Sakiai!AB18+Salcininkai!AB18+Siauliai!AB18+Siauliu_rj!AB18+Silale!AB18+Silute!AB18+Sirvintai!AB18+Skuodas!AB18+Svencionys!AB18+Taurage!AB18+Telsiai!AB18+Trakai!AB18+Ukmerge!AB18+Utena!AB18+Varena!AB18+Vilkaviskis!AB18+Vilniaus_rj!AB18+Vilnius!AB18+Visaginas!AB18+Zarasai!AB18</f>
        <v>6</v>
      </c>
      <c r="AC33" s="10">
        <f>Akmene!AC18+Alytaus_rj!AC18+Alytus!AC18+Anyksciai!AC18+Birstonas!AC18+Birzai!AC18+Druskininkai!AC18+Elektrenai!AC18+Ignalina!AC18+Jonava!AC18+Joniskis!AC18+Jurbarkas!AC18+Kaisiadorys!AC18+Kalvarija!AC18+Kaunas!AC18+Kauno_rj!AC18+Kazlu_ruda!AC18+Kedainiai!AC18+Kelmes!AC18+Klaipeda!AC18+Klaipedos_rj!AC18+Kretinga!AC18+Kupiskis!AC18+Lazdijai!AC18+Marijampole!AC18+Mazeikiai!AC18+Moletai!AC18+Neringa!AC18+Pagegiai!AC18+Pakruojis!AC18+Palanga!AC18+Panevezio_rj!AC18+Panevezys!AC18+Pasvalys!AC18+Plunge!AC18+Prienai!AC18+Radviliskis!AC18+Raseiniai!AC18+Rietavas!AC18+Rokiskis!AC18+Sakiai!AC18+Salcininkai!AC18+Siauliai!AC18+Siauliu_rj!AC18+Silale!AC18+Silute!AC18+Sirvintai!AC18+Skuodas!AC18+Svencionys!AC18+Taurage!AC18+Telsiai!AC18+Trakai!AC18+Ukmerge!AC18+Utena!AC18+Varena!AC18+Vilkaviskis!AC18+Vilniaus_rj!AC18+Vilnius!AC18+Visaginas!AC18+Zarasai!AC18</f>
        <v>1</v>
      </c>
      <c r="AD33" s="10">
        <f>Akmene!AD18+Alytaus_rj!AD18+Alytus!AD18+Anyksciai!AD18+Birstonas!AD18+Birzai!AD18+Druskininkai!AD18+Elektrenai!AD18+Ignalina!AD18+Jonava!AD18+Joniskis!AD18+Jurbarkas!AD18+Kaisiadorys!AD18+Kalvarija!AD18+Kaunas!AD18+Kauno_rj!AD18+Kazlu_ruda!AD18+Kedainiai!AD18+Kelmes!AD18+Klaipeda!AD18+Klaipedos_rj!AD18+Kretinga!AD18+Kupiskis!AD18+Lazdijai!AD18+Marijampole!AD18+Mazeikiai!AD18+Moletai!AD18+Neringa!AD18+Pagegiai!AD18+Pakruojis!AD18+Palanga!AD18+Panevezio_rj!AD18+Panevezys!AD18+Pasvalys!AD18+Plunge!AD18+Prienai!AD18+Radviliskis!AD18+Raseiniai!AD18+Rietavas!AD18+Rokiskis!AD18+Sakiai!AD18+Salcininkai!AD18+Siauliai!AD18+Siauliu_rj!AD18+Silale!AD18+Silute!AD18+Sirvintai!AD18+Skuodas!AD18+Svencionys!AD18+Taurage!AD18+Telsiai!AD18+Trakai!AD18+Ukmerge!AD18+Utena!AD18+Varena!AD18+Vilkaviskis!AD18+Vilniaus_rj!AD18+Vilnius!AD18+Visaginas!AD18+Zarasai!AD18</f>
        <v>4</v>
      </c>
      <c r="AE33" s="10">
        <f>Akmene!AE18+Alytaus_rj!AE18+Alytus!AE18+Anyksciai!AE18+Birstonas!AE18+Birzai!AE18+Druskininkai!AE18+Elektrenai!AE18+Ignalina!AE18+Jonava!AE18+Joniskis!AE18+Jurbarkas!AE18+Kaisiadorys!AE18+Kalvarija!AE18+Kaunas!AE18+Kauno_rj!AE18+Kazlu_ruda!AE18+Kedainiai!AE18+Kelmes!AE18+Klaipeda!AE18+Klaipedos_rj!AE18+Kretinga!AE18+Kupiskis!AE18+Lazdijai!AE18+Marijampole!AE18+Mazeikiai!AE18+Moletai!AE18+Neringa!AE18+Pagegiai!AE18+Pakruojis!AE18+Palanga!AE18+Panevezio_rj!AE18+Panevezys!AE18+Pasvalys!AE18+Plunge!AE18+Prienai!AE18+Radviliskis!AE18+Raseiniai!AE18+Rietavas!AE18+Rokiskis!AE18+Sakiai!AE18+Salcininkai!AE18+Siauliai!AE18+Siauliu_rj!AE18+Silale!AE18+Silute!AE18+Sirvintai!AE18+Skuodas!AE18+Svencionys!AE18+Taurage!AE18+Telsiai!AE18+Trakai!AE18+Ukmerge!AE18+Utena!AE18+Varena!AE18+Vilkaviskis!AE18+Vilniaus_rj!AE18+Vilnius!AE18+Visaginas!AE18+Zarasai!AE18</f>
        <v>1</v>
      </c>
      <c r="AF33" s="10">
        <f>Akmene!AF18+Alytaus_rj!AF18+Alytus!AF18+Anyksciai!AF18+Birstonas!AF18+Birzai!AF18+Druskininkai!AF18+Elektrenai!AF18+Ignalina!AF18+Jonava!AF18+Joniskis!AF18+Jurbarkas!AF18+Kaisiadorys!AF18+Kalvarija!AF18+Kaunas!AF18+Kauno_rj!AF18+Kazlu_ruda!AF18+Kedainiai!AF18+Kelmes!AF18+Klaipeda!AF18+Klaipedos_rj!AF18+Kretinga!AF18+Kupiskis!AF18+Lazdijai!AF18+Marijampole!AF18+Mazeikiai!AF18+Moletai!AF18+Neringa!AF18+Pagegiai!AF18+Pakruojis!AF18+Palanga!AF18+Panevezio_rj!AF18+Panevezys!AF18+Pasvalys!AF18+Plunge!AF18+Prienai!AF18+Radviliskis!AF18+Raseiniai!AF18+Rietavas!AF18+Rokiskis!AF18+Sakiai!AF18+Salcininkai!AF18+Siauliai!AF18+Siauliu_rj!AF18+Silale!AF18+Silute!AF18+Sirvintai!AF18+Skuodas!AF18+Svencionys!AF18+Taurage!AF18+Telsiai!AF18+Trakai!AF18+Ukmerge!AF18+Utena!AF18+Varena!AF18+Vilkaviskis!AF18+Vilniaus_rj!AF18+Vilnius!AF18+Visaginas!AF18+Zarasai!AF18</f>
        <v>1</v>
      </c>
      <c r="AG33" s="10">
        <f>Akmene!AG18+Alytaus_rj!AG18+Alytus!AG18+Anyksciai!AG18+Birstonas!AG18+Birzai!AG18+Druskininkai!AG18+Elektrenai!AG18+Ignalina!AG18+Jonava!AG18+Joniskis!AG18+Jurbarkas!AG18+Kaisiadorys!AG18+Kalvarija!AG18+Kaunas!AG18+Kauno_rj!AG18+Kazlu_ruda!AG18+Kedainiai!AG18+Kelmes!AG18+Klaipeda!AG18+Klaipedos_rj!AG18+Kretinga!AG18+Kupiskis!AG18+Lazdijai!AG18+Marijampole!AG18+Mazeikiai!AG18+Moletai!AG18+Neringa!AG18+Pagegiai!AG18+Pakruojis!AG18+Palanga!AG18+Panevezio_rj!AG18+Panevezys!AG18+Pasvalys!AG18+Plunge!AG18+Prienai!AG18+Radviliskis!AG18+Raseiniai!AG18+Rietavas!AG18+Rokiskis!AG18+Sakiai!AG18+Salcininkai!AG18+Siauliai!AG18+Siauliu_rj!AG18+Silale!AG18+Silute!AG18+Sirvintai!AG18+Skuodas!AG18+Svencionys!AG18+Taurage!AG18+Telsiai!AG18+Trakai!AG18+Ukmerge!AG18+Utena!AG18+Varena!AG18+Vilkaviskis!AG18+Vilniaus_rj!AG18+Vilnius!AG18+Visaginas!AG18+Zarasai!AG18</f>
        <v>0</v>
      </c>
      <c r="AH33" s="10">
        <f>Akmene!AH18+Alytaus_rj!AH18+Alytus!AH18+Anyksciai!AH18+Birstonas!AH18+Birzai!AH18+Druskininkai!AH18+Elektrenai!AH18+Ignalina!AH18+Jonava!AH18+Joniskis!AH18+Jurbarkas!AH18+Kaisiadorys!AH18+Kalvarija!AH18+Kaunas!AH18+Kauno_rj!AH18+Kazlu_ruda!AH18+Kedainiai!AH18+Kelmes!AH18+Klaipeda!AH18+Klaipedos_rj!AH18+Kretinga!AH18+Kupiskis!AH18+Lazdijai!AH18+Marijampole!AH18+Mazeikiai!AH18+Moletai!AH18+Neringa!AH18+Pagegiai!AH18+Pakruojis!AH18+Palanga!AH18+Panevezio_rj!AH18+Panevezys!AH18+Pasvalys!AH18+Plunge!AH18+Prienai!AH18+Radviliskis!AH18+Raseiniai!AH18+Rietavas!AH18+Rokiskis!AH18+Sakiai!AH18+Salcininkai!AH18+Siauliai!AH18+Siauliu_rj!AH18+Silale!AH18+Silute!AH18+Sirvintai!AH18+Skuodas!AH18+Svencionys!AH18+Taurage!AH18+Telsiai!AH18+Trakai!AH18+Ukmerge!AH18+Utena!AH18+Varena!AH18+Vilkaviskis!AH18+Vilniaus_rj!AH18+Vilnius!AH18+Visaginas!AH18+Zarasai!AH18</f>
        <v>0</v>
      </c>
      <c r="AI33" s="10">
        <f>Akmene!AI18+Alytaus_rj!AI18+Alytus!AI18+Anyksciai!AI18+Birstonas!AI18+Birzai!AI18+Druskininkai!AI18+Elektrenai!AI18+Ignalina!AI18+Jonava!AI18+Joniskis!AI18+Jurbarkas!AI18+Kaisiadorys!AI18+Kalvarija!AI18+Kaunas!AI18+Kauno_rj!AI18+Kazlu_ruda!AI18+Kedainiai!AI18+Kelmes!AI18+Klaipeda!AI18+Klaipedos_rj!AI18+Kretinga!AI18+Kupiskis!AI18+Lazdijai!AI18+Marijampole!AI18+Mazeikiai!AI18+Moletai!AI18+Neringa!AI18+Pagegiai!AI18+Pakruojis!AI18+Palanga!AI18+Panevezio_rj!AI18+Panevezys!AI18+Pasvalys!AI18+Plunge!AI18+Prienai!AI18+Radviliskis!AI18+Raseiniai!AI18+Rietavas!AI18+Rokiskis!AI18+Sakiai!AI18+Salcininkai!AI18+Siauliai!AI18+Siauliu_rj!AI18+Silale!AI18+Silute!AI18+Sirvintai!AI18+Skuodas!AI18+Svencionys!AI18+Taurage!AI18+Telsiai!AI18+Trakai!AI18+Ukmerge!AI18+Utena!AI18+Varena!AI18+Vilkaviskis!AI18+Vilniaus_rj!AI18+Vilnius!AI18+Visaginas!AI18+Zarasai!AI18</f>
        <v>0</v>
      </c>
      <c r="AJ33" s="10">
        <f>Akmene!AJ18+Alytaus_rj!AJ18+Alytus!AJ18+Anyksciai!AJ18+Birstonas!AJ18+Birzai!AJ18+Druskininkai!AJ18+Elektrenai!AJ18+Ignalina!AJ18+Jonava!AJ18+Joniskis!AJ18+Jurbarkas!AJ18+Kaisiadorys!AJ18+Kalvarija!AJ18+Kaunas!AJ18+Kauno_rj!AJ18+Kazlu_ruda!AJ18+Kedainiai!AJ18+Kelmes!AJ18+Klaipeda!AJ18+Klaipedos_rj!AJ18+Kretinga!AJ18+Kupiskis!AJ18+Lazdijai!AJ18+Marijampole!AJ18+Mazeikiai!AJ18+Moletai!AJ18+Neringa!AJ18+Pagegiai!AJ18+Pakruojis!AJ18+Palanga!AJ18+Panevezio_rj!AJ18+Panevezys!AJ18+Pasvalys!AJ18+Plunge!AJ18+Prienai!AJ18+Radviliskis!AJ18+Raseiniai!AJ18+Rietavas!AJ18+Rokiskis!AJ18+Sakiai!AJ18+Salcininkai!AJ18+Siauliai!AJ18+Siauliu_rj!AJ18+Silale!AJ18+Silute!AJ18+Sirvintai!AJ18+Skuodas!AJ18+Svencionys!AJ18+Taurage!AJ18+Telsiai!AJ18+Trakai!AJ18+Ukmerge!AJ18+Utena!AJ18+Varena!AJ18+Vilkaviskis!AJ18+Vilniaus_rj!AJ18+Vilnius!AJ18+Visaginas!AJ18+Zarasai!AJ18</f>
        <v>0</v>
      </c>
      <c r="AK33" s="10">
        <f>Akmene!AK18+Alytaus_rj!AK18+Alytus!AK18+Anyksciai!AK18+Birstonas!AK18+Birzai!AK18+Druskininkai!AK18+Elektrenai!AK18+Ignalina!AK18+Jonava!AK18+Joniskis!AK18+Jurbarkas!AK18+Kaisiadorys!AK18+Kalvarija!AK18+Kaunas!AK18+Kauno_rj!AK18+Kazlu_ruda!AK18+Kedainiai!AK18+Kelmes!AK18+Klaipeda!AK18+Klaipedos_rj!AK18+Kretinga!AK18+Kupiskis!AK18+Lazdijai!AK18+Marijampole!AK18+Mazeikiai!AK18+Moletai!AK18+Neringa!AK18+Pagegiai!AK18+Pakruojis!AK18+Palanga!AK18+Panevezio_rj!AK18+Panevezys!AK18+Pasvalys!AK18+Plunge!AK18+Prienai!AK18+Radviliskis!AK18+Raseiniai!AK18+Rietavas!AK18+Rokiskis!AK18+Sakiai!AK18+Salcininkai!AK18+Siauliai!AK18+Siauliu_rj!AK18+Silale!AK18+Silute!AK18+Sirvintai!AK18+Skuodas!AK18+Svencionys!AK18+Taurage!AK18+Telsiai!AK18+Trakai!AK18+Ukmerge!AK18+Utena!AK18+Varena!AK18+Vilkaviskis!AK18+Vilniaus_rj!AK18+Vilnius!AK18+Visaginas!AK18+Zarasai!AK18</f>
        <v>0</v>
      </c>
      <c r="AL33" s="10">
        <f>Akmene!AL18+Alytaus_rj!AL18+Alytus!AL18+Anyksciai!AL18+Birstonas!AL18+Birzai!AL18+Druskininkai!AL18+Elektrenai!AL18+Ignalina!AL18+Jonava!AL18+Joniskis!AL18+Jurbarkas!AL18+Kaisiadorys!AL18+Kalvarija!AL18+Kaunas!AL18+Kauno_rj!AL18+Kazlu_ruda!AL18+Kedainiai!AL18+Kelmes!AL18+Klaipeda!AL18+Klaipedos_rj!AL18+Kretinga!AL18+Kupiskis!AL18+Lazdijai!AL18+Marijampole!AL18+Mazeikiai!AL18+Moletai!AL18+Neringa!AL18+Pagegiai!AL18+Pakruojis!AL18+Palanga!AL18+Panevezio_rj!AL18+Panevezys!AL18+Pasvalys!AL18+Plunge!AL18+Prienai!AL18+Radviliskis!AL18+Raseiniai!AL18+Rietavas!AL18+Rokiskis!AL18+Sakiai!AL18+Salcininkai!AL18+Siauliai!AL18+Siauliu_rj!AL18+Silale!AL18+Silute!AL18+Sirvintai!AL18+Skuodas!AL18+Svencionys!AL18+Taurage!AL18+Telsiai!AL18+Trakai!AL18+Ukmerge!AL18+Utena!AL18+Varena!AL18+Vilkaviskis!AL18+Vilniaus_rj!AL18+Vilnius!AL18+Visaginas!AL18+Zarasai!AL18</f>
        <v>98</v>
      </c>
      <c r="AM33" s="10">
        <f>Akmene!AM18+Alytaus_rj!AM18+Alytus!AM18+Anyksciai!AM18+Birstonas!AM18+Birzai!AM18+Druskininkai!AM18+Elektrenai!AM18+Ignalina!AM18+Jonava!AM18+Joniskis!AM18+Jurbarkas!AM18+Kaisiadorys!AM18+Kalvarija!AM18+Kaunas!AM18+Kauno_rj!AM18+Kazlu_ruda!AM18+Kedainiai!AM18+Kelmes!AM18+Klaipeda!AM18+Klaipedos_rj!AM18+Kretinga!AM18+Kupiskis!AM18+Lazdijai!AM18+Marijampole!AM18+Mazeikiai!AM18+Moletai!AM18+Neringa!AM18+Pagegiai!AM18+Pakruojis!AM18+Palanga!AM18+Panevezio_rj!AM18+Panevezys!AM18+Pasvalys!AM18+Plunge!AM18+Prienai!AM18+Radviliskis!AM18+Raseiniai!AM18+Rietavas!AM18+Rokiskis!AM18+Sakiai!AM18+Salcininkai!AM18+Siauliai!AM18+Siauliu_rj!AM18+Silale!AM18+Silute!AM18+Sirvintai!AM18+Skuodas!AM18+Svencionys!AM18+Taurage!AM18+Telsiai!AM18+Trakai!AM18+Ukmerge!AM18+Utena!AM18+Varena!AM18+Vilkaviskis!AM18+Vilniaus_rj!AM18+Vilnius!AM18+Visaginas!AM18+Zarasai!AM18</f>
        <v>36</v>
      </c>
      <c r="AN33" s="10">
        <f>Akmene!AN18+Alytaus_rj!AN18+Alytus!AN18+Anyksciai!AN18+Birstonas!AN18+Birzai!AN18+Druskininkai!AN18+Elektrenai!AN18+Ignalina!AN18+Jonava!AN18+Joniskis!AN18+Jurbarkas!AN18+Kaisiadorys!AN18+Kalvarija!AN18+Kaunas!AN18+Kauno_rj!AN18+Kazlu_ruda!AN18+Kedainiai!AN18+Kelmes!AN18+Klaipeda!AN18+Klaipedos_rj!AN18+Kretinga!AN18+Kupiskis!AN18+Lazdijai!AN18+Marijampole!AN18+Mazeikiai!AN18+Moletai!AN18+Neringa!AN18+Pagegiai!AN18+Pakruojis!AN18+Palanga!AN18+Panevezio_rj!AN18+Panevezys!AN18+Pasvalys!AN18+Plunge!AN18+Prienai!AN18+Radviliskis!AN18+Raseiniai!AN18+Rietavas!AN18+Rokiskis!AN18+Sakiai!AN18+Salcininkai!AN18+Siauliai!AN18+Siauliu_rj!AN18+Silale!AN18+Silute!AN18+Sirvintai!AN18+Skuodas!AN18+Svencionys!AN18+Taurage!AN18+Telsiai!AN18+Trakai!AN18+Ukmerge!AN18+Utena!AN18+Varena!AN18+Vilkaviskis!AN18+Vilniaus_rj!AN18+Vilnius!AN18+Visaginas!AN18+Zarasai!AN18</f>
        <v>60</v>
      </c>
      <c r="AO33" s="10">
        <f>Akmene!AO18+Alytaus_rj!AO18+Alytus!AO18+Anyksciai!AO18+Birstonas!AO18+Birzai!AO18+Druskininkai!AO18+Elektrenai!AO18+Ignalina!AO18+Jonava!AO18+Joniskis!AO18+Jurbarkas!AO18+Kaisiadorys!AO18+Kalvarija!AO18+Kaunas!AO18+Kauno_rj!AO18+Kazlu_ruda!AO18+Kedainiai!AO18+Kelmes!AO18+Klaipeda!AO18+Klaipedos_rj!AO18+Kretinga!AO18+Kupiskis!AO18+Lazdijai!AO18+Marijampole!AO18+Mazeikiai!AO18+Moletai!AO18+Neringa!AO18+Pagegiai!AO18+Pakruojis!AO18+Palanga!AO18+Panevezio_rj!AO18+Panevezys!AO18+Pasvalys!AO18+Plunge!AO18+Prienai!AO18+Radviliskis!AO18+Raseiniai!AO18+Rietavas!AO18+Rokiskis!AO18+Sakiai!AO18+Salcininkai!AO18+Siauliai!AO18+Siauliu_rj!AO18+Silale!AO18+Silute!AO18+Sirvintai!AO18+Skuodas!AO18+Svencionys!AO18+Taurage!AO18+Telsiai!AO18+Trakai!AO18+Ukmerge!AO18+Utena!AO18+Varena!AO18+Vilkaviskis!AO18+Vilniaus_rj!AO18+Vilnius!AO18+Visaginas!AO18+Zarasai!AO18</f>
        <v>432</v>
      </c>
      <c r="AP33" s="10">
        <f>Akmene!AP18+Alytaus_rj!AP18+Alytus!AP18+Anyksciai!AP18+Birstonas!AP18+Birzai!AP18+Druskininkai!AP18+Elektrenai!AP18+Ignalina!AP18+Jonava!AP18+Joniskis!AP18+Jurbarkas!AP18+Kaisiadorys!AP18+Kalvarija!AP18+Kaunas!AP18+Kauno_rj!AP18+Kazlu_ruda!AP18+Kedainiai!AP18+Kelmes!AP18+Klaipeda!AP18+Klaipedos_rj!AP18+Kretinga!AP18+Kupiskis!AP18+Lazdijai!AP18+Marijampole!AP18+Mazeikiai!AP18+Moletai!AP18+Neringa!AP18+Pagegiai!AP18+Pakruojis!AP18+Palanga!AP18+Panevezio_rj!AP18+Panevezys!AP18+Pasvalys!AP18+Plunge!AP18+Prienai!AP18+Radviliskis!AP18+Raseiniai!AP18+Rietavas!AP18+Rokiskis!AP18+Sakiai!AP18+Salcininkai!AP18+Siauliai!AP18+Siauliu_rj!AP18+Silale!AP18+Silute!AP18+Sirvintai!AP18+Skuodas!AP18+Svencionys!AP18+Taurage!AP18+Telsiai!AP18+Trakai!AP18+Ukmerge!AP18+Utena!AP18+Varena!AP18+Vilkaviskis!AP18+Vilniaus_rj!AP18+Vilnius!AP18+Visaginas!AP18+Zarasai!AP18</f>
        <v>281</v>
      </c>
      <c r="AQ33" s="10">
        <f>Akmene!AQ18+Alytaus_rj!AQ18+Alytus!AQ18+Anyksciai!AQ18+Birstonas!AQ18+Birzai!AQ18+Druskininkai!AQ18+Elektrenai!AQ18+Ignalina!AQ18+Jonava!AQ18+Joniskis!AQ18+Jurbarkas!AQ18+Kaisiadorys!AQ18+Kalvarija!AQ18+Kaunas!AQ18+Kauno_rj!AQ18+Kazlu_ruda!AQ18+Kedainiai!AQ18+Kelmes!AQ18+Klaipeda!AQ18+Klaipedos_rj!AQ18+Kretinga!AQ18+Kupiskis!AQ18+Lazdijai!AQ18+Marijampole!AQ18+Mazeikiai!AQ18+Moletai!AQ18+Neringa!AQ18+Pagegiai!AQ18+Pakruojis!AQ18+Palanga!AQ18+Panevezio_rj!AQ18+Panevezys!AQ18+Pasvalys!AQ18+Plunge!AQ18+Prienai!AQ18+Radviliskis!AQ18+Raseiniai!AQ18+Rietavas!AQ18+Rokiskis!AQ18+Sakiai!AQ18+Salcininkai!AQ18+Siauliai!AQ18+Siauliu_rj!AQ18+Silale!AQ18+Silute!AQ18+Sirvintai!AQ18+Skuodas!AQ18+Svencionys!AQ18+Taurage!AQ18+Telsiai!AQ18+Trakai!AQ18+Ukmerge!AQ18+Utena!AQ18+Varena!AQ18+Vilkaviskis!AQ18+Vilniaus_rj!AQ18+Vilnius!AQ18+Visaginas!AQ18+Zarasai!AQ18</f>
        <v>0</v>
      </c>
      <c r="AR33" s="4"/>
      <c r="AS33" s="4"/>
      <c r="AT33" s="4"/>
      <c r="AU33" s="4"/>
      <c r="AV33" s="4"/>
    </row>
    <row r="34" spans="1:48" ht="12.75" customHeight="1">
      <c r="A34" s="2">
        <v>8</v>
      </c>
      <c r="B34" s="30" t="s">
        <v>18</v>
      </c>
      <c r="C34" s="58">
        <f>E34+P34+W34+AB34+AH34+AL34+AO34</f>
        <v>0</v>
      </c>
      <c r="D34" s="48">
        <f t="shared" si="5"/>
        <v>0</v>
      </c>
      <c r="E34" s="10">
        <f>Akmene!E19+Alytaus_rj!E19+Alytus!E19+Anyksciai!E19+Birstonas!E19+Birzai!E19+Druskininkai!E19+Elektrenai!E19+Ignalina!E19+Jonava!E19+Joniskis!E19+Jurbarkas!E19+Kaisiadorys!E19+Kalvarija!E19+Kaunas!E19+Kauno_rj!E19+Kazlu_ruda!E19+Kedainiai!E19+Kelmes!E19+Klaipeda!E19+Klaipedos_rj!E19+Kretinga!E19+Kupiskis!E19+Lazdijai!E19+Marijampole!E19+Mazeikiai!E19+Moletai!E19+Neringa!E19+Pagegiai!E19+Pakruojis!E19+Palanga!E19+Panevezio_rj!E19+Panevezys!E19+Pasvalys!E19+Plunge!E19+Prienai!E19+Radviliskis!E19+Raseiniai!E19+Rietavas!E19+Rokiskis!E19+Sakiai!E19+Salcininkai!E19+Siauliai!E19+Siauliu_rj!E19+Silale!E19+Silute!E19+Sirvintai!E19+Skuodas!E19+Svencionys!E19+Taurage!E19+Telsiai!E19+Trakai!E19+Ukmerge!E19+Utena!E19+Varena!E19+Vilkaviskis!E19+Vilniaus_rj!E19+Vilnius!E19+Visaginas!E19+Zarasai!E19</f>
        <v>0</v>
      </c>
      <c r="F34" s="10">
        <f>Akmene!F19+Alytaus_rj!F19+Alytus!F19+Anyksciai!F19+Birstonas!F19+Birzai!F19+Druskininkai!F19+Elektrenai!F19+Ignalina!F19+Jonava!F19+Joniskis!F19+Jurbarkas!F19+Kaisiadorys!F19+Kalvarija!F19+Kaunas!F19+Kauno_rj!F19+Kazlu_ruda!F19+Kedainiai!F19+Kelmes!F19+Klaipeda!F19+Klaipedos_rj!F19+Kretinga!F19+Kupiskis!F19+Lazdijai!F19+Marijampole!F19+Mazeikiai!F19+Moletai!F19+Neringa!F19+Pagegiai!F19+Pakruojis!F19+Palanga!F19+Panevezio_rj!F19+Panevezys!F19+Pasvalys!F19+Plunge!F19+Prienai!F19+Radviliskis!F19+Raseiniai!F19+Rietavas!F19+Rokiskis!F19+Sakiai!F19+Salcininkai!F19+Siauliai!F19+Siauliu_rj!F19+Silale!F19+Silute!F19+Sirvintai!F19+Skuodas!F19+Svencionys!F19+Taurage!F19+Telsiai!F19+Trakai!F19+Ukmerge!F19+Utena!F19+Varena!F19+Vilkaviskis!F19+Vilniaus_rj!F19+Vilnius!F19+Visaginas!F19+Zarasai!F19</f>
        <v>0</v>
      </c>
      <c r="G34" s="9">
        <f>E34-SUM(H34:M34)</f>
        <v>0</v>
      </c>
      <c r="H34" s="10">
        <f>Akmene!H19+Alytaus_rj!H19+Alytus!H19+Anyksciai!H19+Birstonas!H19+Birzai!H19+Druskininkai!H19+Elektrenai!H19+Ignalina!H19+Jonava!H19+Joniskis!H19+Jurbarkas!H19+Kaisiadorys!H19+Kalvarija!H19+Kaunas!H19+Kauno_rj!H19+Kazlu_ruda!H19+Kedainiai!H19+Kelmes!H19+Klaipeda!H19+Klaipedos_rj!H19+Kretinga!H19+Kupiskis!H19+Lazdijai!H19+Marijampole!H19+Mazeikiai!H19+Moletai!H19+Neringa!H19+Pagegiai!H19+Pakruojis!H19+Palanga!H19+Panevezio_rj!H19+Panevezys!H19+Pasvalys!H19+Plunge!H19+Prienai!H19+Radviliskis!H19+Raseiniai!H19+Rietavas!H19+Rokiskis!H19+Sakiai!H19+Salcininkai!H19+Siauliai!H19+Siauliu_rj!H19+Silale!H19+Silute!H19+Sirvintai!H19+Skuodas!H19+Svencionys!H19+Taurage!H19+Telsiai!H19+Trakai!H19+Ukmerge!H19+Utena!H19+Varena!H19+Vilkaviskis!H19+Vilniaus_rj!H19+Vilnius!H19+Visaginas!H19+Zarasai!H19</f>
        <v>0</v>
      </c>
      <c r="I34" s="10">
        <f>Akmene!I19+Alytaus_rj!I19+Alytus!I19+Anyksciai!I19+Birstonas!I19+Birzai!I19+Druskininkai!I19+Elektrenai!I19+Ignalina!I19+Jonava!I19+Joniskis!I19+Jurbarkas!I19+Kaisiadorys!I19+Kalvarija!I19+Kaunas!I19+Kauno_rj!I19+Kazlu_ruda!I19+Kedainiai!I19+Kelmes!I19+Klaipeda!I19+Klaipedos_rj!I19+Kretinga!I19+Kupiskis!I19+Lazdijai!I19+Marijampole!I19+Mazeikiai!I19+Moletai!I19+Neringa!I19+Pagegiai!I19+Pakruojis!I19+Palanga!I19+Panevezio_rj!I19+Panevezys!I19+Pasvalys!I19+Plunge!I19+Prienai!I19+Radviliskis!I19+Raseiniai!I19+Rietavas!I19+Rokiskis!I19+Sakiai!I19+Salcininkai!I19+Siauliai!I19+Siauliu_rj!I19+Silale!I19+Silute!I19+Sirvintai!I19+Skuodas!I19+Svencionys!I19+Taurage!I19+Telsiai!I19+Trakai!I19+Ukmerge!I19+Utena!I19+Varena!I19+Vilkaviskis!I19+Vilniaus_rj!I19+Vilnius!I19+Visaginas!I19+Zarasai!I19</f>
        <v>0</v>
      </c>
      <c r="J34" s="10">
        <f>Akmene!J19+Alytaus_rj!J19+Alytus!J19+Anyksciai!J19+Birstonas!J19+Birzai!J19+Druskininkai!J19+Elektrenai!J19+Ignalina!J19+Jonava!J19+Joniskis!J19+Jurbarkas!J19+Kaisiadorys!J19+Kalvarija!J19+Kaunas!J19+Kauno_rj!J19+Kazlu_ruda!J19+Kedainiai!J19+Kelmes!J19+Klaipeda!J19+Klaipedos_rj!J19+Kretinga!J19+Kupiskis!J19+Lazdijai!J19+Marijampole!J19+Mazeikiai!J19+Moletai!J19+Neringa!J19+Pagegiai!J19+Pakruojis!J19+Palanga!J19+Panevezio_rj!J19+Panevezys!J19+Pasvalys!J19+Plunge!J19+Prienai!J19+Radviliskis!J19+Raseiniai!J19+Rietavas!J19+Rokiskis!J19+Sakiai!J19+Salcininkai!J19+Siauliai!J19+Siauliu_rj!J19+Silale!J19+Silute!J19+Sirvintai!J19+Skuodas!J19+Svencionys!J19+Taurage!J19+Telsiai!J19+Trakai!J19+Ukmerge!J19+Utena!J19+Varena!J19+Vilkaviskis!J19+Vilniaus_rj!J19+Vilnius!J19+Visaginas!J19+Zarasai!J19</f>
        <v>0</v>
      </c>
      <c r="K34" s="10">
        <f>Akmene!K19+Alytaus_rj!K19+Alytus!K19+Anyksciai!K19+Birstonas!K19+Birzai!K19+Druskininkai!K19+Elektrenai!K19+Ignalina!K19+Jonava!K19+Joniskis!K19+Jurbarkas!K19+Kaisiadorys!K19+Kalvarija!K19+Kaunas!K19+Kauno_rj!K19+Kazlu_ruda!K19+Kedainiai!K19+Kelmes!K19+Klaipeda!K19+Klaipedos_rj!K19+Kretinga!K19+Kupiskis!K19+Lazdijai!K19+Marijampole!K19+Mazeikiai!K19+Moletai!K19+Neringa!K19+Pagegiai!K19+Pakruojis!K19+Palanga!K19+Panevezio_rj!K19+Panevezys!K19+Pasvalys!K19+Plunge!K19+Prienai!K19+Radviliskis!K19+Raseiniai!K19+Rietavas!K19+Rokiskis!K19+Sakiai!K19+Salcininkai!K19+Siauliai!K19+Siauliu_rj!K19+Silale!K19+Silute!K19+Sirvintai!K19+Skuodas!K19+Svencionys!K19+Taurage!K19+Telsiai!K19+Trakai!K19+Ukmerge!K19+Utena!K19+Varena!K19+Vilkaviskis!K19+Vilniaus_rj!K19+Vilnius!K19+Visaginas!K19+Zarasai!K19</f>
        <v>0</v>
      </c>
      <c r="L34" s="10">
        <f>Akmene!L19+Alytaus_rj!L19+Alytus!L19+Anyksciai!L19+Birstonas!L19+Birzai!L19+Druskininkai!L19+Elektrenai!L19+Ignalina!L19+Jonava!L19+Joniskis!L19+Jurbarkas!L19+Kaisiadorys!L19+Kalvarija!L19+Kaunas!L19+Kauno_rj!L19+Kazlu_ruda!L19+Kedainiai!L19+Kelmes!L19+Klaipeda!L19+Klaipedos_rj!L19+Kretinga!L19+Kupiskis!L19+Lazdijai!L19+Marijampole!L19+Mazeikiai!L19+Moletai!L19+Neringa!L19+Pagegiai!L19+Pakruojis!L19+Palanga!L19+Panevezio_rj!L19+Panevezys!L19+Pasvalys!L19+Plunge!L19+Prienai!L19+Radviliskis!L19+Raseiniai!L19+Rietavas!L19+Rokiskis!L19+Sakiai!L19+Salcininkai!L19+Siauliai!L19+Siauliu_rj!L19+Silale!L19+Silute!L19+Sirvintai!L19+Skuodas!L19+Svencionys!L19+Taurage!L19+Telsiai!L19+Trakai!L19+Ukmerge!L19+Utena!L19+Varena!L19+Vilkaviskis!L19+Vilniaus_rj!L19+Vilnius!L19+Visaginas!L19+Zarasai!L19</f>
        <v>0</v>
      </c>
      <c r="M34" s="10">
        <f>Akmene!M19+Alytaus_rj!M19+Alytus!M19+Anyksciai!M19+Birstonas!M19+Birzai!M19+Druskininkai!M19+Elektrenai!M19+Ignalina!M19+Jonava!M19+Joniskis!M19+Jurbarkas!M19+Kaisiadorys!M19+Kalvarija!M19+Kaunas!M19+Kauno_rj!M19+Kazlu_ruda!M19+Kedainiai!M19+Kelmes!M19+Klaipeda!M19+Klaipedos_rj!M19+Kretinga!M19+Kupiskis!M19+Lazdijai!M19+Marijampole!M19+Mazeikiai!M19+Moletai!M19+Neringa!M19+Pagegiai!M19+Pakruojis!M19+Palanga!M19+Panevezio_rj!M19+Panevezys!M19+Pasvalys!M19+Plunge!M19+Prienai!M19+Radviliskis!M19+Raseiniai!M19+Rietavas!M19+Rokiskis!M19+Sakiai!M19+Salcininkai!M19+Siauliai!M19+Siauliu_rj!M19+Silale!M19+Silute!M19+Sirvintai!M19+Skuodas!M19+Svencionys!M19+Taurage!M19+Telsiai!M19+Trakai!M19+Ukmerge!M19+Utena!M19+Varena!M19+Vilkaviskis!M19+Vilniaus_rj!M19+Vilnius!M19+Visaginas!M19+Zarasai!M19</f>
        <v>0</v>
      </c>
      <c r="N34" s="10">
        <f>Akmene!N19+Alytaus_rj!N19+Alytus!N19+Anyksciai!N19+Birstonas!N19+Birzai!N19+Druskininkai!N19+Elektrenai!N19+Ignalina!N19+Jonava!N19+Joniskis!N19+Jurbarkas!N19+Kaisiadorys!N19+Kalvarija!N19+Kaunas!N19+Kauno_rj!N19+Kazlu_ruda!N19+Kedainiai!N19+Kelmes!N19+Klaipeda!N19+Klaipedos_rj!N19+Kretinga!N19+Kupiskis!N19+Lazdijai!N19+Marijampole!N19+Mazeikiai!N19+Moletai!N19+Neringa!N19+Pagegiai!N19+Pakruojis!N19+Palanga!N19+Panevezio_rj!N19+Panevezys!N19+Pasvalys!N19+Plunge!N19+Prienai!N19+Radviliskis!N19+Raseiniai!N19+Rietavas!N19+Rokiskis!N19+Sakiai!N19+Salcininkai!N19+Siauliai!N19+Siauliu_rj!N19+Silale!N19+Silute!N19+Sirvintai!N19+Skuodas!N19+Svencionys!N19+Taurage!N19+Telsiai!N19+Trakai!N19+Ukmerge!N19+Utena!N19+Varena!N19+Vilkaviskis!N19+Vilniaus_rj!N19+Vilnius!N19+Visaginas!N19+Zarasai!N19</f>
        <v>0</v>
      </c>
      <c r="O34" s="10">
        <f>Akmene!O19+Alytaus_rj!O19+Alytus!O19+Anyksciai!O19+Birstonas!O19+Birzai!O19+Druskininkai!O19+Elektrenai!O19+Ignalina!O19+Jonava!O19+Joniskis!O19+Jurbarkas!O19+Kaisiadorys!O19+Kalvarija!O19+Kaunas!O19+Kauno_rj!O19+Kazlu_ruda!O19+Kedainiai!O19+Kelmes!O19+Klaipeda!O19+Klaipedos_rj!O19+Kretinga!O19+Kupiskis!O19+Lazdijai!O19+Marijampole!O19+Mazeikiai!O19+Moletai!O19+Neringa!O19+Pagegiai!O19+Pakruojis!O19+Palanga!O19+Panevezio_rj!O19+Panevezys!O19+Pasvalys!O19+Plunge!O19+Prienai!O19+Radviliskis!O19+Raseiniai!O19+Rietavas!O19+Rokiskis!O19+Sakiai!O19+Salcininkai!O19+Siauliai!O19+Siauliu_rj!O19+Silale!O19+Silute!O19+Sirvintai!O19+Skuodas!O19+Svencionys!O19+Taurage!O19+Telsiai!O19+Trakai!O19+Ukmerge!O19+Utena!O19+Varena!O19+Vilkaviskis!O19+Vilniaus_rj!O19+Vilnius!O19+Visaginas!O19+Zarasai!O19</f>
        <v>0</v>
      </c>
      <c r="P34" s="10">
        <f>Akmene!P19+Alytaus_rj!P19+Alytus!P19+Anyksciai!P19+Birstonas!P19+Birzai!P19+Druskininkai!P19+Elektrenai!P19+Ignalina!P19+Jonava!P19+Joniskis!P19+Jurbarkas!P19+Kaisiadorys!P19+Kalvarija!P19+Kaunas!P19+Kauno_rj!P19+Kazlu_ruda!P19+Kedainiai!P19+Kelmes!P19+Klaipeda!P19+Klaipedos_rj!P19+Kretinga!P19+Kupiskis!P19+Lazdijai!P19+Marijampole!P19+Mazeikiai!P19+Moletai!P19+Neringa!P19+Pagegiai!P19+Pakruojis!P19+Palanga!P19+Panevezio_rj!P19+Panevezys!P19+Pasvalys!P19+Plunge!P19+Prienai!P19+Radviliskis!P19+Raseiniai!P19+Rietavas!P19+Rokiskis!P19+Sakiai!P19+Salcininkai!P19+Siauliai!P19+Siauliu_rj!P19+Silale!P19+Silute!P19+Sirvintai!P19+Skuodas!P19+Svencionys!P19+Taurage!P19+Telsiai!P19+Trakai!P19+Ukmerge!P19+Utena!P19+Varena!P19+Vilkaviskis!P19+Vilniaus_rj!P19+Vilnius!P19+Visaginas!P19+Zarasai!P19</f>
        <v>0</v>
      </c>
      <c r="Q34" s="10">
        <f>Akmene!Q19+Alytaus_rj!Q19+Alytus!Q19+Anyksciai!Q19+Birstonas!Q19+Birzai!Q19+Druskininkai!Q19+Elektrenai!Q19+Ignalina!Q19+Jonava!Q19+Joniskis!Q19+Jurbarkas!Q19+Kaisiadorys!Q19+Kalvarija!Q19+Kaunas!Q19+Kauno_rj!Q19+Kazlu_ruda!Q19+Kedainiai!Q19+Kelmes!Q19+Klaipeda!Q19+Klaipedos_rj!Q19+Kretinga!Q19+Kupiskis!Q19+Lazdijai!Q19+Marijampole!Q19+Mazeikiai!Q19+Moletai!Q19+Neringa!Q19+Pagegiai!Q19+Pakruojis!Q19+Palanga!Q19+Panevezio_rj!Q19+Panevezys!Q19+Pasvalys!Q19+Plunge!Q19+Prienai!Q19+Radviliskis!Q19+Raseiniai!Q19+Rietavas!Q19+Rokiskis!Q19+Sakiai!Q19+Salcininkai!Q19+Siauliai!Q19+Siauliu_rj!Q19+Silale!Q19+Silute!Q19+Sirvintai!Q19+Skuodas!Q19+Svencionys!Q19+Taurage!Q19+Telsiai!Q19+Trakai!Q19+Ukmerge!Q19+Utena!Q19+Varena!Q19+Vilkaviskis!Q19+Vilniaus_rj!Q19+Vilnius!Q19+Visaginas!Q19+Zarasai!Q19</f>
        <v>0</v>
      </c>
      <c r="R34" s="10">
        <f>Akmene!R19+Alytaus_rj!R19+Alytus!R19+Anyksciai!R19+Birstonas!R19+Birzai!R19+Druskininkai!R19+Elektrenai!R19+Ignalina!R19+Jonava!R19+Joniskis!R19+Jurbarkas!R19+Kaisiadorys!R19+Kalvarija!R19+Kaunas!R19+Kauno_rj!R19+Kazlu_ruda!R19+Kedainiai!R19+Kelmes!R19+Klaipeda!R19+Klaipedos_rj!R19+Kretinga!R19+Kupiskis!R19+Lazdijai!R19+Marijampole!R19+Mazeikiai!R19+Moletai!R19+Neringa!R19+Pagegiai!R19+Pakruojis!R19+Palanga!R19+Panevezio_rj!R19+Panevezys!R19+Pasvalys!R19+Plunge!R19+Prienai!R19+Radviliskis!R19+Raseiniai!R19+Rietavas!R19+Rokiskis!R19+Sakiai!R19+Salcininkai!R19+Siauliai!R19+Siauliu_rj!R19+Silale!R19+Silute!R19+Sirvintai!R19+Skuodas!R19+Svencionys!R19+Taurage!R19+Telsiai!R19+Trakai!R19+Ukmerge!R19+Utena!R19+Varena!R19+Vilkaviskis!R19+Vilniaus_rj!R19+Vilnius!R19+Visaginas!R19+Zarasai!R19</f>
        <v>0</v>
      </c>
      <c r="S34" s="10">
        <f>Akmene!S19+Alytaus_rj!S19+Alytus!S19+Anyksciai!S19+Birstonas!S19+Birzai!S19+Druskininkai!S19+Elektrenai!S19+Ignalina!S19+Jonava!S19+Joniskis!S19+Jurbarkas!S19+Kaisiadorys!S19+Kalvarija!S19+Kaunas!S19+Kauno_rj!S19+Kazlu_ruda!S19+Kedainiai!S19+Kelmes!S19+Klaipeda!S19+Klaipedos_rj!S19+Kretinga!S19+Kupiskis!S19+Lazdijai!S19+Marijampole!S19+Mazeikiai!S19+Moletai!S19+Neringa!S19+Pagegiai!S19+Pakruojis!S19+Palanga!S19+Panevezio_rj!S19+Panevezys!S19+Pasvalys!S19+Plunge!S19+Prienai!S19+Radviliskis!S19+Raseiniai!S19+Rietavas!S19+Rokiskis!S19+Sakiai!S19+Salcininkai!S19+Siauliai!S19+Siauliu_rj!S19+Silale!S19+Silute!S19+Sirvintai!S19+Skuodas!S19+Svencionys!S19+Taurage!S19+Telsiai!S19+Trakai!S19+Ukmerge!S19+Utena!S19+Varena!S19+Vilkaviskis!S19+Vilniaus_rj!S19+Vilnius!S19+Visaginas!S19+Zarasai!S19</f>
        <v>0</v>
      </c>
      <c r="T34" s="10">
        <f>Akmene!T19+Alytaus_rj!T19+Alytus!T19+Anyksciai!T19+Birstonas!T19+Birzai!T19+Druskininkai!T19+Elektrenai!T19+Ignalina!T19+Jonava!T19+Joniskis!T19+Jurbarkas!T19+Kaisiadorys!T19+Kalvarija!T19+Kaunas!T19+Kauno_rj!T19+Kazlu_ruda!T19+Kedainiai!T19+Kelmes!T19+Klaipeda!T19+Klaipedos_rj!T19+Kretinga!T19+Kupiskis!T19+Lazdijai!T19+Marijampole!T19+Mazeikiai!T19+Moletai!T19+Neringa!T19+Pagegiai!T19+Pakruojis!T19+Palanga!T19+Panevezio_rj!T19+Panevezys!T19+Pasvalys!T19+Plunge!T19+Prienai!T19+Radviliskis!T19+Raseiniai!T19+Rietavas!T19+Rokiskis!T19+Sakiai!T19+Salcininkai!T19+Siauliai!T19+Siauliu_rj!T19+Silale!T19+Silute!T19+Sirvintai!T19+Skuodas!T19+Svencionys!T19+Taurage!T19+Telsiai!T19+Trakai!T19+Ukmerge!T19+Utena!T19+Varena!T19+Vilkaviskis!T19+Vilniaus_rj!T19+Vilnius!T19+Visaginas!T19+Zarasai!T19</f>
        <v>0</v>
      </c>
      <c r="U34" s="10">
        <f>Akmene!U19+Alytaus_rj!U19+Alytus!U19+Anyksciai!U19+Birstonas!U19+Birzai!U19+Druskininkai!U19+Elektrenai!U19+Ignalina!U19+Jonava!U19+Joniskis!U19+Jurbarkas!U19+Kaisiadorys!U19+Kalvarija!U19+Kaunas!U19+Kauno_rj!U19+Kazlu_ruda!U19+Kedainiai!U19+Kelmes!U19+Klaipeda!U19+Klaipedos_rj!U19+Kretinga!U19+Kupiskis!U19+Lazdijai!U19+Marijampole!U19+Mazeikiai!U19+Moletai!U19+Neringa!U19+Pagegiai!U19+Pakruojis!U19+Palanga!U19+Panevezio_rj!U19+Panevezys!U19+Pasvalys!U19+Plunge!U19+Prienai!U19+Radviliskis!U19+Raseiniai!U19+Rietavas!U19+Rokiskis!U19+Sakiai!U19+Salcininkai!U19+Siauliai!U19+Siauliu_rj!U19+Silale!U19+Silute!U19+Sirvintai!U19+Skuodas!U19+Svencionys!U19+Taurage!U19+Telsiai!U19+Trakai!U19+Ukmerge!U19+Utena!U19+Varena!U19+Vilkaviskis!U19+Vilniaus_rj!U19+Vilnius!U19+Visaginas!U19+Zarasai!U19</f>
        <v>0</v>
      </c>
      <c r="V34" s="10">
        <f>Akmene!V19+Alytaus_rj!V19+Alytus!V19+Anyksciai!V19+Birstonas!V19+Birzai!V19+Druskininkai!V19+Elektrenai!V19+Ignalina!V19+Jonava!V19+Joniskis!V19+Jurbarkas!V19+Kaisiadorys!V19+Kalvarija!V19+Kaunas!V19+Kauno_rj!V19+Kazlu_ruda!V19+Kedainiai!V19+Kelmes!V19+Klaipeda!V19+Klaipedos_rj!V19+Kretinga!V19+Kupiskis!V19+Lazdijai!V19+Marijampole!V19+Mazeikiai!V19+Moletai!V19+Neringa!V19+Pagegiai!V19+Pakruojis!V19+Palanga!V19+Panevezio_rj!V19+Panevezys!V19+Pasvalys!V19+Plunge!V19+Prienai!V19+Radviliskis!V19+Raseiniai!V19+Rietavas!V19+Rokiskis!V19+Sakiai!V19+Salcininkai!V19+Siauliai!V19+Siauliu_rj!V19+Silale!V19+Silute!V19+Sirvintai!V19+Skuodas!V19+Svencionys!V19+Taurage!V19+Telsiai!V19+Trakai!V19+Ukmerge!V19+Utena!V19+Varena!V19+Vilkaviskis!V19+Vilniaus_rj!V19+Vilnius!V19+Visaginas!V19+Zarasai!V19</f>
        <v>0</v>
      </c>
      <c r="W34" s="10">
        <f>Akmene!W19+Alytaus_rj!W19+Alytus!W19+Anyksciai!W19+Birstonas!W19+Birzai!W19+Druskininkai!W19+Elektrenai!W19+Ignalina!W19+Jonava!W19+Joniskis!W19+Jurbarkas!W19+Kaisiadorys!W19+Kalvarija!W19+Kaunas!W19+Kauno_rj!W19+Kazlu_ruda!W19+Kedainiai!W19+Kelmes!W19+Klaipeda!W19+Klaipedos_rj!W19+Kretinga!W19+Kupiskis!W19+Lazdijai!W19+Marijampole!W19+Mazeikiai!W19+Moletai!W19+Neringa!W19+Pagegiai!W19+Pakruojis!W19+Palanga!W19+Panevezio_rj!W19+Panevezys!W19+Pasvalys!W19+Plunge!W19+Prienai!W19+Radviliskis!W19+Raseiniai!W19+Rietavas!W19+Rokiskis!W19+Sakiai!W19+Salcininkai!W19+Siauliai!W19+Siauliu_rj!W19+Silale!W19+Silute!W19+Sirvintai!W19+Skuodas!W19+Svencionys!W19+Taurage!W19+Telsiai!W19+Trakai!W19+Ukmerge!W19+Utena!W19+Varena!W19+Vilkaviskis!W19+Vilniaus_rj!W19+Vilnius!W19+Visaginas!W19+Zarasai!W19</f>
        <v>0</v>
      </c>
      <c r="X34" s="10">
        <f>Akmene!X19+Alytaus_rj!X19+Alytus!X19+Anyksciai!X19+Birstonas!X19+Birzai!X19+Druskininkai!X19+Elektrenai!X19+Ignalina!X19+Jonava!X19+Joniskis!X19+Jurbarkas!X19+Kaisiadorys!X19+Kalvarija!X19+Kaunas!X19+Kauno_rj!X19+Kazlu_ruda!X19+Kedainiai!X19+Kelmes!X19+Klaipeda!X19+Klaipedos_rj!X19+Kretinga!X19+Kupiskis!X19+Lazdijai!X19+Marijampole!X19+Mazeikiai!X19+Moletai!X19+Neringa!X19+Pagegiai!X19+Pakruojis!X19+Palanga!X19+Panevezio_rj!X19+Panevezys!X19+Pasvalys!X19+Plunge!X19+Prienai!X19+Radviliskis!X19+Raseiniai!X19+Rietavas!X19+Rokiskis!X19+Sakiai!X19+Salcininkai!X19+Siauliai!X19+Siauliu_rj!X19+Silale!X19+Silute!X19+Sirvintai!X19+Skuodas!X19+Svencionys!X19+Taurage!X19+Telsiai!X19+Trakai!X19+Ukmerge!X19+Utena!X19+Varena!X19+Vilkaviskis!X19+Vilniaus_rj!X19+Vilnius!X19+Visaginas!X19+Zarasai!X19</f>
        <v>0</v>
      </c>
      <c r="Y34" s="10">
        <f>Akmene!Y19+Alytaus_rj!Y19+Alytus!Y19+Anyksciai!Y19+Birstonas!Y19+Birzai!Y19+Druskininkai!Y19+Elektrenai!Y19+Ignalina!Y19+Jonava!Y19+Joniskis!Y19+Jurbarkas!Y19+Kaisiadorys!Y19+Kalvarija!Y19+Kaunas!Y19+Kauno_rj!Y19+Kazlu_ruda!Y19+Kedainiai!Y19+Kelmes!Y19+Klaipeda!Y19+Klaipedos_rj!Y19+Kretinga!Y19+Kupiskis!Y19+Lazdijai!Y19+Marijampole!Y19+Mazeikiai!Y19+Moletai!Y19+Neringa!Y19+Pagegiai!Y19+Pakruojis!Y19+Palanga!Y19+Panevezio_rj!Y19+Panevezys!Y19+Pasvalys!Y19+Plunge!Y19+Prienai!Y19+Radviliskis!Y19+Raseiniai!Y19+Rietavas!Y19+Rokiskis!Y19+Sakiai!Y19+Salcininkai!Y19+Siauliai!Y19+Siauliu_rj!Y19+Silale!Y19+Silute!Y19+Sirvintai!Y19+Skuodas!Y19+Svencionys!Y19+Taurage!Y19+Telsiai!Y19+Trakai!Y19+Ukmerge!Y19+Utena!Y19+Varena!Y19+Vilkaviskis!Y19+Vilniaus_rj!Y19+Vilnius!Y19+Visaginas!Y19+Zarasai!Y19</f>
        <v>0</v>
      </c>
      <c r="Z34" s="10">
        <f>Akmene!Z19+Alytaus_rj!Z19+Alytus!Z19+Anyksciai!Z19+Birstonas!Z19+Birzai!Z19+Druskininkai!Z19+Elektrenai!Z19+Ignalina!Z19+Jonava!Z19+Joniskis!Z19+Jurbarkas!Z19+Kaisiadorys!Z19+Kalvarija!Z19+Kaunas!Z19+Kauno_rj!Z19+Kazlu_ruda!Z19+Kedainiai!Z19+Kelmes!Z19+Klaipeda!Z19+Klaipedos_rj!Z19+Kretinga!Z19+Kupiskis!Z19+Lazdijai!Z19+Marijampole!Z19+Mazeikiai!Z19+Moletai!Z19+Neringa!Z19+Pagegiai!Z19+Pakruojis!Z19+Palanga!Z19+Panevezio_rj!Z19+Panevezys!Z19+Pasvalys!Z19+Plunge!Z19+Prienai!Z19+Radviliskis!Z19+Raseiniai!Z19+Rietavas!Z19+Rokiskis!Z19+Sakiai!Z19+Salcininkai!Z19+Siauliai!Z19+Siauliu_rj!Z19+Silale!Z19+Silute!Z19+Sirvintai!Z19+Skuodas!Z19+Svencionys!Z19+Taurage!Z19+Telsiai!Z19+Trakai!Z19+Ukmerge!Z19+Utena!Z19+Varena!Z19+Vilkaviskis!Z19+Vilniaus_rj!Z19+Vilnius!Z19+Visaginas!Z19+Zarasai!Z19</f>
        <v>0</v>
      </c>
      <c r="AA34" s="10">
        <f>Akmene!AA19+Alytaus_rj!AA19+Alytus!AA19+Anyksciai!AA19+Birstonas!AA19+Birzai!AA19+Druskininkai!AA19+Elektrenai!AA19+Ignalina!AA19+Jonava!AA19+Joniskis!AA19+Jurbarkas!AA19+Kaisiadorys!AA19+Kalvarija!AA19+Kaunas!AA19+Kauno_rj!AA19+Kazlu_ruda!AA19+Kedainiai!AA19+Kelmes!AA19+Klaipeda!AA19+Klaipedos_rj!AA19+Kretinga!AA19+Kupiskis!AA19+Lazdijai!AA19+Marijampole!AA19+Mazeikiai!AA19+Moletai!AA19+Neringa!AA19+Pagegiai!AA19+Pakruojis!AA19+Palanga!AA19+Panevezio_rj!AA19+Panevezys!AA19+Pasvalys!AA19+Plunge!AA19+Prienai!AA19+Radviliskis!AA19+Raseiniai!AA19+Rietavas!AA19+Rokiskis!AA19+Sakiai!AA19+Salcininkai!AA19+Siauliai!AA19+Siauliu_rj!AA19+Silale!AA19+Silute!AA19+Sirvintai!AA19+Skuodas!AA19+Svencionys!AA19+Taurage!AA19+Telsiai!AA19+Trakai!AA19+Ukmerge!AA19+Utena!AA19+Varena!AA19+Vilkaviskis!AA19+Vilniaus_rj!AA19+Vilnius!AA19+Visaginas!AA19+Zarasai!AA19</f>
        <v>0</v>
      </c>
      <c r="AB34" s="10">
        <f>Akmene!AB19+Alytaus_rj!AB19+Alytus!AB19+Anyksciai!AB19+Birstonas!AB19+Birzai!AB19+Druskininkai!AB19+Elektrenai!AB19+Ignalina!AB19+Jonava!AB19+Joniskis!AB19+Jurbarkas!AB19+Kaisiadorys!AB19+Kalvarija!AB19+Kaunas!AB19+Kauno_rj!AB19+Kazlu_ruda!AB19+Kedainiai!AB19+Kelmes!AB19+Klaipeda!AB19+Klaipedos_rj!AB19+Kretinga!AB19+Kupiskis!AB19+Lazdijai!AB19+Marijampole!AB19+Mazeikiai!AB19+Moletai!AB19+Neringa!AB19+Pagegiai!AB19+Pakruojis!AB19+Palanga!AB19+Panevezio_rj!AB19+Panevezys!AB19+Pasvalys!AB19+Plunge!AB19+Prienai!AB19+Radviliskis!AB19+Raseiniai!AB19+Rietavas!AB19+Rokiskis!AB19+Sakiai!AB19+Salcininkai!AB19+Siauliai!AB19+Siauliu_rj!AB19+Silale!AB19+Silute!AB19+Sirvintai!AB19+Skuodas!AB19+Svencionys!AB19+Taurage!AB19+Telsiai!AB19+Trakai!AB19+Ukmerge!AB19+Utena!AB19+Varena!AB19+Vilkaviskis!AB19+Vilniaus_rj!AB19+Vilnius!AB19+Visaginas!AB19+Zarasai!AB19</f>
        <v>0</v>
      </c>
      <c r="AC34" s="10">
        <f>Akmene!AC19+Alytaus_rj!AC19+Alytus!AC19+Anyksciai!AC19+Birstonas!AC19+Birzai!AC19+Druskininkai!AC19+Elektrenai!AC19+Ignalina!AC19+Jonava!AC19+Joniskis!AC19+Jurbarkas!AC19+Kaisiadorys!AC19+Kalvarija!AC19+Kaunas!AC19+Kauno_rj!AC19+Kazlu_ruda!AC19+Kedainiai!AC19+Kelmes!AC19+Klaipeda!AC19+Klaipedos_rj!AC19+Kretinga!AC19+Kupiskis!AC19+Lazdijai!AC19+Marijampole!AC19+Mazeikiai!AC19+Moletai!AC19+Neringa!AC19+Pagegiai!AC19+Pakruojis!AC19+Palanga!AC19+Panevezio_rj!AC19+Panevezys!AC19+Pasvalys!AC19+Plunge!AC19+Prienai!AC19+Radviliskis!AC19+Raseiniai!AC19+Rietavas!AC19+Rokiskis!AC19+Sakiai!AC19+Salcininkai!AC19+Siauliai!AC19+Siauliu_rj!AC19+Silale!AC19+Silute!AC19+Sirvintai!AC19+Skuodas!AC19+Svencionys!AC19+Taurage!AC19+Telsiai!AC19+Trakai!AC19+Ukmerge!AC19+Utena!AC19+Varena!AC19+Vilkaviskis!AC19+Vilniaus_rj!AC19+Vilnius!AC19+Visaginas!AC19+Zarasai!AC19</f>
        <v>0</v>
      </c>
      <c r="AD34" s="10">
        <f>Akmene!AD19+Alytaus_rj!AD19+Alytus!AD19+Anyksciai!AD19+Birstonas!AD19+Birzai!AD19+Druskininkai!AD19+Elektrenai!AD19+Ignalina!AD19+Jonava!AD19+Joniskis!AD19+Jurbarkas!AD19+Kaisiadorys!AD19+Kalvarija!AD19+Kaunas!AD19+Kauno_rj!AD19+Kazlu_ruda!AD19+Kedainiai!AD19+Kelmes!AD19+Klaipeda!AD19+Klaipedos_rj!AD19+Kretinga!AD19+Kupiskis!AD19+Lazdijai!AD19+Marijampole!AD19+Mazeikiai!AD19+Moletai!AD19+Neringa!AD19+Pagegiai!AD19+Pakruojis!AD19+Palanga!AD19+Panevezio_rj!AD19+Panevezys!AD19+Pasvalys!AD19+Plunge!AD19+Prienai!AD19+Radviliskis!AD19+Raseiniai!AD19+Rietavas!AD19+Rokiskis!AD19+Sakiai!AD19+Salcininkai!AD19+Siauliai!AD19+Siauliu_rj!AD19+Silale!AD19+Silute!AD19+Sirvintai!AD19+Skuodas!AD19+Svencionys!AD19+Taurage!AD19+Telsiai!AD19+Trakai!AD19+Ukmerge!AD19+Utena!AD19+Varena!AD19+Vilkaviskis!AD19+Vilniaus_rj!AD19+Vilnius!AD19+Visaginas!AD19+Zarasai!AD19</f>
        <v>0</v>
      </c>
      <c r="AE34" s="10">
        <f>Akmene!AE19+Alytaus_rj!AE19+Alytus!AE19+Anyksciai!AE19+Birstonas!AE19+Birzai!AE19+Druskininkai!AE19+Elektrenai!AE19+Ignalina!AE19+Jonava!AE19+Joniskis!AE19+Jurbarkas!AE19+Kaisiadorys!AE19+Kalvarija!AE19+Kaunas!AE19+Kauno_rj!AE19+Kazlu_ruda!AE19+Kedainiai!AE19+Kelmes!AE19+Klaipeda!AE19+Klaipedos_rj!AE19+Kretinga!AE19+Kupiskis!AE19+Lazdijai!AE19+Marijampole!AE19+Mazeikiai!AE19+Moletai!AE19+Neringa!AE19+Pagegiai!AE19+Pakruojis!AE19+Palanga!AE19+Panevezio_rj!AE19+Panevezys!AE19+Pasvalys!AE19+Plunge!AE19+Prienai!AE19+Radviliskis!AE19+Raseiniai!AE19+Rietavas!AE19+Rokiskis!AE19+Sakiai!AE19+Salcininkai!AE19+Siauliai!AE19+Siauliu_rj!AE19+Silale!AE19+Silute!AE19+Sirvintai!AE19+Skuodas!AE19+Svencionys!AE19+Taurage!AE19+Telsiai!AE19+Trakai!AE19+Ukmerge!AE19+Utena!AE19+Varena!AE19+Vilkaviskis!AE19+Vilniaus_rj!AE19+Vilnius!AE19+Visaginas!AE19+Zarasai!AE19</f>
        <v>0</v>
      </c>
      <c r="AF34" s="10">
        <f>Akmene!AF19+Alytaus_rj!AF19+Alytus!AF19+Anyksciai!AF19+Birstonas!AF19+Birzai!AF19+Druskininkai!AF19+Elektrenai!AF19+Ignalina!AF19+Jonava!AF19+Joniskis!AF19+Jurbarkas!AF19+Kaisiadorys!AF19+Kalvarija!AF19+Kaunas!AF19+Kauno_rj!AF19+Kazlu_ruda!AF19+Kedainiai!AF19+Kelmes!AF19+Klaipeda!AF19+Klaipedos_rj!AF19+Kretinga!AF19+Kupiskis!AF19+Lazdijai!AF19+Marijampole!AF19+Mazeikiai!AF19+Moletai!AF19+Neringa!AF19+Pagegiai!AF19+Pakruojis!AF19+Palanga!AF19+Panevezio_rj!AF19+Panevezys!AF19+Pasvalys!AF19+Plunge!AF19+Prienai!AF19+Radviliskis!AF19+Raseiniai!AF19+Rietavas!AF19+Rokiskis!AF19+Sakiai!AF19+Salcininkai!AF19+Siauliai!AF19+Siauliu_rj!AF19+Silale!AF19+Silute!AF19+Sirvintai!AF19+Skuodas!AF19+Svencionys!AF19+Taurage!AF19+Telsiai!AF19+Trakai!AF19+Ukmerge!AF19+Utena!AF19+Varena!AF19+Vilkaviskis!AF19+Vilniaus_rj!AF19+Vilnius!AF19+Visaginas!AF19+Zarasai!AF19</f>
        <v>0</v>
      </c>
      <c r="AG34" s="10">
        <f>Akmene!AG19+Alytaus_rj!AG19+Alytus!AG19+Anyksciai!AG19+Birstonas!AG19+Birzai!AG19+Druskininkai!AG19+Elektrenai!AG19+Ignalina!AG19+Jonava!AG19+Joniskis!AG19+Jurbarkas!AG19+Kaisiadorys!AG19+Kalvarija!AG19+Kaunas!AG19+Kauno_rj!AG19+Kazlu_ruda!AG19+Kedainiai!AG19+Kelmes!AG19+Klaipeda!AG19+Klaipedos_rj!AG19+Kretinga!AG19+Kupiskis!AG19+Lazdijai!AG19+Marijampole!AG19+Mazeikiai!AG19+Moletai!AG19+Neringa!AG19+Pagegiai!AG19+Pakruojis!AG19+Palanga!AG19+Panevezio_rj!AG19+Panevezys!AG19+Pasvalys!AG19+Plunge!AG19+Prienai!AG19+Radviliskis!AG19+Raseiniai!AG19+Rietavas!AG19+Rokiskis!AG19+Sakiai!AG19+Salcininkai!AG19+Siauliai!AG19+Siauliu_rj!AG19+Silale!AG19+Silute!AG19+Sirvintai!AG19+Skuodas!AG19+Svencionys!AG19+Taurage!AG19+Telsiai!AG19+Trakai!AG19+Ukmerge!AG19+Utena!AG19+Varena!AG19+Vilkaviskis!AG19+Vilniaus_rj!AG19+Vilnius!AG19+Visaginas!AG19+Zarasai!AG19</f>
        <v>0</v>
      </c>
      <c r="AH34" s="10">
        <f>Akmene!AH19+Alytaus_rj!AH19+Alytus!AH19+Anyksciai!AH19+Birstonas!AH19+Birzai!AH19+Druskininkai!AH19+Elektrenai!AH19+Ignalina!AH19+Jonava!AH19+Joniskis!AH19+Jurbarkas!AH19+Kaisiadorys!AH19+Kalvarija!AH19+Kaunas!AH19+Kauno_rj!AH19+Kazlu_ruda!AH19+Kedainiai!AH19+Kelmes!AH19+Klaipeda!AH19+Klaipedos_rj!AH19+Kretinga!AH19+Kupiskis!AH19+Lazdijai!AH19+Marijampole!AH19+Mazeikiai!AH19+Moletai!AH19+Neringa!AH19+Pagegiai!AH19+Pakruojis!AH19+Palanga!AH19+Panevezio_rj!AH19+Panevezys!AH19+Pasvalys!AH19+Plunge!AH19+Prienai!AH19+Radviliskis!AH19+Raseiniai!AH19+Rietavas!AH19+Rokiskis!AH19+Sakiai!AH19+Salcininkai!AH19+Siauliai!AH19+Siauliu_rj!AH19+Silale!AH19+Silute!AH19+Sirvintai!AH19+Skuodas!AH19+Svencionys!AH19+Taurage!AH19+Telsiai!AH19+Trakai!AH19+Ukmerge!AH19+Utena!AH19+Varena!AH19+Vilkaviskis!AH19+Vilniaus_rj!AH19+Vilnius!AH19+Visaginas!AH19+Zarasai!AH19</f>
        <v>0</v>
      </c>
      <c r="AI34" s="10">
        <f>Akmene!AI19+Alytaus_rj!AI19+Alytus!AI19+Anyksciai!AI19+Birstonas!AI19+Birzai!AI19+Druskininkai!AI19+Elektrenai!AI19+Ignalina!AI19+Jonava!AI19+Joniskis!AI19+Jurbarkas!AI19+Kaisiadorys!AI19+Kalvarija!AI19+Kaunas!AI19+Kauno_rj!AI19+Kazlu_ruda!AI19+Kedainiai!AI19+Kelmes!AI19+Klaipeda!AI19+Klaipedos_rj!AI19+Kretinga!AI19+Kupiskis!AI19+Lazdijai!AI19+Marijampole!AI19+Mazeikiai!AI19+Moletai!AI19+Neringa!AI19+Pagegiai!AI19+Pakruojis!AI19+Palanga!AI19+Panevezio_rj!AI19+Panevezys!AI19+Pasvalys!AI19+Plunge!AI19+Prienai!AI19+Radviliskis!AI19+Raseiniai!AI19+Rietavas!AI19+Rokiskis!AI19+Sakiai!AI19+Salcininkai!AI19+Siauliai!AI19+Siauliu_rj!AI19+Silale!AI19+Silute!AI19+Sirvintai!AI19+Skuodas!AI19+Svencionys!AI19+Taurage!AI19+Telsiai!AI19+Trakai!AI19+Ukmerge!AI19+Utena!AI19+Varena!AI19+Vilkaviskis!AI19+Vilniaus_rj!AI19+Vilnius!AI19+Visaginas!AI19+Zarasai!AI19</f>
        <v>0</v>
      </c>
      <c r="AJ34" s="10">
        <f>Akmene!AJ19+Alytaus_rj!AJ19+Alytus!AJ19+Anyksciai!AJ19+Birstonas!AJ19+Birzai!AJ19+Druskininkai!AJ19+Elektrenai!AJ19+Ignalina!AJ19+Jonava!AJ19+Joniskis!AJ19+Jurbarkas!AJ19+Kaisiadorys!AJ19+Kalvarija!AJ19+Kaunas!AJ19+Kauno_rj!AJ19+Kazlu_ruda!AJ19+Kedainiai!AJ19+Kelmes!AJ19+Klaipeda!AJ19+Klaipedos_rj!AJ19+Kretinga!AJ19+Kupiskis!AJ19+Lazdijai!AJ19+Marijampole!AJ19+Mazeikiai!AJ19+Moletai!AJ19+Neringa!AJ19+Pagegiai!AJ19+Pakruojis!AJ19+Palanga!AJ19+Panevezio_rj!AJ19+Panevezys!AJ19+Pasvalys!AJ19+Plunge!AJ19+Prienai!AJ19+Radviliskis!AJ19+Raseiniai!AJ19+Rietavas!AJ19+Rokiskis!AJ19+Sakiai!AJ19+Salcininkai!AJ19+Siauliai!AJ19+Siauliu_rj!AJ19+Silale!AJ19+Silute!AJ19+Sirvintai!AJ19+Skuodas!AJ19+Svencionys!AJ19+Taurage!AJ19+Telsiai!AJ19+Trakai!AJ19+Ukmerge!AJ19+Utena!AJ19+Varena!AJ19+Vilkaviskis!AJ19+Vilniaus_rj!AJ19+Vilnius!AJ19+Visaginas!AJ19+Zarasai!AJ19</f>
        <v>0</v>
      </c>
      <c r="AK34" s="10">
        <f>Akmene!AK19+Alytaus_rj!AK19+Alytus!AK19+Anyksciai!AK19+Birstonas!AK19+Birzai!AK19+Druskininkai!AK19+Elektrenai!AK19+Ignalina!AK19+Jonava!AK19+Joniskis!AK19+Jurbarkas!AK19+Kaisiadorys!AK19+Kalvarija!AK19+Kaunas!AK19+Kauno_rj!AK19+Kazlu_ruda!AK19+Kedainiai!AK19+Kelmes!AK19+Klaipeda!AK19+Klaipedos_rj!AK19+Kretinga!AK19+Kupiskis!AK19+Lazdijai!AK19+Marijampole!AK19+Mazeikiai!AK19+Moletai!AK19+Neringa!AK19+Pagegiai!AK19+Pakruojis!AK19+Palanga!AK19+Panevezio_rj!AK19+Panevezys!AK19+Pasvalys!AK19+Plunge!AK19+Prienai!AK19+Radviliskis!AK19+Raseiniai!AK19+Rietavas!AK19+Rokiskis!AK19+Sakiai!AK19+Salcininkai!AK19+Siauliai!AK19+Siauliu_rj!AK19+Silale!AK19+Silute!AK19+Sirvintai!AK19+Skuodas!AK19+Svencionys!AK19+Taurage!AK19+Telsiai!AK19+Trakai!AK19+Ukmerge!AK19+Utena!AK19+Varena!AK19+Vilkaviskis!AK19+Vilniaus_rj!AK19+Vilnius!AK19+Visaginas!AK19+Zarasai!AK19</f>
        <v>0</v>
      </c>
      <c r="AL34" s="10">
        <f>Akmene!AL19+Alytaus_rj!AL19+Alytus!AL19+Anyksciai!AL19+Birstonas!AL19+Birzai!AL19+Druskininkai!AL19+Elektrenai!AL19+Ignalina!AL19+Jonava!AL19+Joniskis!AL19+Jurbarkas!AL19+Kaisiadorys!AL19+Kalvarija!AL19+Kaunas!AL19+Kauno_rj!AL19+Kazlu_ruda!AL19+Kedainiai!AL19+Kelmes!AL19+Klaipeda!AL19+Klaipedos_rj!AL19+Kretinga!AL19+Kupiskis!AL19+Lazdijai!AL19+Marijampole!AL19+Mazeikiai!AL19+Moletai!AL19+Neringa!AL19+Pagegiai!AL19+Pakruojis!AL19+Palanga!AL19+Panevezio_rj!AL19+Panevezys!AL19+Pasvalys!AL19+Plunge!AL19+Prienai!AL19+Radviliskis!AL19+Raseiniai!AL19+Rietavas!AL19+Rokiskis!AL19+Sakiai!AL19+Salcininkai!AL19+Siauliai!AL19+Siauliu_rj!AL19+Silale!AL19+Silute!AL19+Sirvintai!AL19+Skuodas!AL19+Svencionys!AL19+Taurage!AL19+Telsiai!AL19+Trakai!AL19+Ukmerge!AL19+Utena!AL19+Varena!AL19+Vilkaviskis!AL19+Vilniaus_rj!AL19+Vilnius!AL19+Visaginas!AL19+Zarasai!AL19</f>
        <v>0</v>
      </c>
      <c r="AM34" s="10">
        <f>Akmene!AM19+Alytaus_rj!AM19+Alytus!AM19+Anyksciai!AM19+Birstonas!AM19+Birzai!AM19+Druskininkai!AM19+Elektrenai!AM19+Ignalina!AM19+Jonava!AM19+Joniskis!AM19+Jurbarkas!AM19+Kaisiadorys!AM19+Kalvarija!AM19+Kaunas!AM19+Kauno_rj!AM19+Kazlu_ruda!AM19+Kedainiai!AM19+Kelmes!AM19+Klaipeda!AM19+Klaipedos_rj!AM19+Kretinga!AM19+Kupiskis!AM19+Lazdijai!AM19+Marijampole!AM19+Mazeikiai!AM19+Moletai!AM19+Neringa!AM19+Pagegiai!AM19+Pakruojis!AM19+Palanga!AM19+Panevezio_rj!AM19+Panevezys!AM19+Pasvalys!AM19+Plunge!AM19+Prienai!AM19+Radviliskis!AM19+Raseiniai!AM19+Rietavas!AM19+Rokiskis!AM19+Sakiai!AM19+Salcininkai!AM19+Siauliai!AM19+Siauliu_rj!AM19+Silale!AM19+Silute!AM19+Sirvintai!AM19+Skuodas!AM19+Svencionys!AM19+Taurage!AM19+Telsiai!AM19+Trakai!AM19+Ukmerge!AM19+Utena!AM19+Varena!AM19+Vilkaviskis!AM19+Vilniaus_rj!AM19+Vilnius!AM19+Visaginas!AM19+Zarasai!AM19</f>
        <v>0</v>
      </c>
      <c r="AN34" s="10">
        <f>Akmene!AN19+Alytaus_rj!AN19+Alytus!AN19+Anyksciai!AN19+Birstonas!AN19+Birzai!AN19+Druskininkai!AN19+Elektrenai!AN19+Ignalina!AN19+Jonava!AN19+Joniskis!AN19+Jurbarkas!AN19+Kaisiadorys!AN19+Kalvarija!AN19+Kaunas!AN19+Kauno_rj!AN19+Kazlu_ruda!AN19+Kedainiai!AN19+Kelmes!AN19+Klaipeda!AN19+Klaipedos_rj!AN19+Kretinga!AN19+Kupiskis!AN19+Lazdijai!AN19+Marijampole!AN19+Mazeikiai!AN19+Moletai!AN19+Neringa!AN19+Pagegiai!AN19+Pakruojis!AN19+Palanga!AN19+Panevezio_rj!AN19+Panevezys!AN19+Pasvalys!AN19+Plunge!AN19+Prienai!AN19+Radviliskis!AN19+Raseiniai!AN19+Rietavas!AN19+Rokiskis!AN19+Sakiai!AN19+Salcininkai!AN19+Siauliai!AN19+Siauliu_rj!AN19+Silale!AN19+Silute!AN19+Sirvintai!AN19+Skuodas!AN19+Svencionys!AN19+Taurage!AN19+Telsiai!AN19+Trakai!AN19+Ukmerge!AN19+Utena!AN19+Varena!AN19+Vilkaviskis!AN19+Vilniaus_rj!AN19+Vilnius!AN19+Visaginas!AN19+Zarasai!AN19</f>
        <v>0</v>
      </c>
      <c r="AO34" s="10">
        <f>Akmene!AO19+Alytaus_rj!AO19+Alytus!AO19+Anyksciai!AO19+Birstonas!AO19+Birzai!AO19+Druskininkai!AO19+Elektrenai!AO19+Ignalina!AO19+Jonava!AO19+Joniskis!AO19+Jurbarkas!AO19+Kaisiadorys!AO19+Kalvarija!AO19+Kaunas!AO19+Kauno_rj!AO19+Kazlu_ruda!AO19+Kedainiai!AO19+Kelmes!AO19+Klaipeda!AO19+Klaipedos_rj!AO19+Kretinga!AO19+Kupiskis!AO19+Lazdijai!AO19+Marijampole!AO19+Mazeikiai!AO19+Moletai!AO19+Neringa!AO19+Pagegiai!AO19+Pakruojis!AO19+Palanga!AO19+Panevezio_rj!AO19+Panevezys!AO19+Pasvalys!AO19+Plunge!AO19+Prienai!AO19+Radviliskis!AO19+Raseiniai!AO19+Rietavas!AO19+Rokiskis!AO19+Sakiai!AO19+Salcininkai!AO19+Siauliai!AO19+Siauliu_rj!AO19+Silale!AO19+Silute!AO19+Sirvintai!AO19+Skuodas!AO19+Svencionys!AO19+Taurage!AO19+Telsiai!AO19+Trakai!AO19+Ukmerge!AO19+Utena!AO19+Varena!AO19+Vilkaviskis!AO19+Vilniaus_rj!AO19+Vilnius!AO19+Visaginas!AO19+Zarasai!AO19</f>
        <v>0</v>
      </c>
      <c r="AP34" s="10">
        <f>Akmene!AP19+Alytaus_rj!AP19+Alytus!AP19+Anyksciai!AP19+Birstonas!AP19+Birzai!AP19+Druskininkai!AP19+Elektrenai!AP19+Ignalina!AP19+Jonava!AP19+Joniskis!AP19+Jurbarkas!AP19+Kaisiadorys!AP19+Kalvarija!AP19+Kaunas!AP19+Kauno_rj!AP19+Kazlu_ruda!AP19+Kedainiai!AP19+Kelmes!AP19+Klaipeda!AP19+Klaipedos_rj!AP19+Kretinga!AP19+Kupiskis!AP19+Lazdijai!AP19+Marijampole!AP19+Mazeikiai!AP19+Moletai!AP19+Neringa!AP19+Pagegiai!AP19+Pakruojis!AP19+Palanga!AP19+Panevezio_rj!AP19+Panevezys!AP19+Pasvalys!AP19+Plunge!AP19+Prienai!AP19+Radviliskis!AP19+Raseiniai!AP19+Rietavas!AP19+Rokiskis!AP19+Sakiai!AP19+Salcininkai!AP19+Siauliai!AP19+Siauliu_rj!AP19+Silale!AP19+Silute!AP19+Sirvintai!AP19+Skuodas!AP19+Svencionys!AP19+Taurage!AP19+Telsiai!AP19+Trakai!AP19+Ukmerge!AP19+Utena!AP19+Varena!AP19+Vilkaviskis!AP19+Vilniaus_rj!AP19+Vilnius!AP19+Visaginas!AP19+Zarasai!AP19</f>
        <v>0</v>
      </c>
      <c r="AQ34" s="10">
        <f>Akmene!AQ19+Alytaus_rj!AQ19+Alytus!AQ19+Anyksciai!AQ19+Birstonas!AQ19+Birzai!AQ19+Druskininkai!AQ19+Elektrenai!AQ19+Ignalina!AQ19+Jonava!AQ19+Joniskis!AQ19+Jurbarkas!AQ19+Kaisiadorys!AQ19+Kalvarija!AQ19+Kaunas!AQ19+Kauno_rj!AQ19+Kazlu_ruda!AQ19+Kedainiai!AQ19+Kelmes!AQ19+Klaipeda!AQ19+Klaipedos_rj!AQ19+Kretinga!AQ19+Kupiskis!AQ19+Lazdijai!AQ19+Marijampole!AQ19+Mazeikiai!AQ19+Moletai!AQ19+Neringa!AQ19+Pagegiai!AQ19+Pakruojis!AQ19+Palanga!AQ19+Panevezio_rj!AQ19+Panevezys!AQ19+Pasvalys!AQ19+Plunge!AQ19+Prienai!AQ19+Radviliskis!AQ19+Raseiniai!AQ19+Rietavas!AQ19+Rokiskis!AQ19+Sakiai!AQ19+Salcininkai!AQ19+Siauliai!AQ19+Siauliu_rj!AQ19+Silale!AQ19+Silute!AQ19+Sirvintai!AQ19+Skuodas!AQ19+Svencionys!AQ19+Taurage!AQ19+Telsiai!AQ19+Trakai!AQ19+Ukmerge!AQ19+Utena!AQ19+Varena!AQ19+Vilkaviskis!AQ19+Vilniaus_rj!AQ19+Vilnius!AQ19+Visaginas!AQ19+Zarasai!AQ19</f>
        <v>0</v>
      </c>
      <c r="AR34" s="4"/>
      <c r="AS34" s="4"/>
      <c r="AT34" s="4"/>
      <c r="AU34" s="4"/>
      <c r="AV34" s="4"/>
    </row>
    <row r="35" spans="1:48" ht="22.5" customHeight="1">
      <c r="A35" s="2">
        <v>9</v>
      </c>
      <c r="B35" s="31" t="s">
        <v>156</v>
      </c>
      <c r="C35" s="58">
        <f>E35+P35+W35+AB35+AH35+AL35+AO35</f>
        <v>378</v>
      </c>
      <c r="D35" s="48">
        <f t="shared" si="5"/>
        <v>158</v>
      </c>
      <c r="E35" s="11"/>
      <c r="F35" s="11"/>
      <c r="G35" s="11"/>
      <c r="H35" s="12"/>
      <c r="I35" s="11"/>
      <c r="J35" s="12"/>
      <c r="K35" s="12"/>
      <c r="L35" s="12"/>
      <c r="M35" s="12"/>
      <c r="N35" s="12"/>
      <c r="O35" s="12"/>
      <c r="P35" s="12"/>
      <c r="Q35" s="148"/>
      <c r="R35" s="148"/>
      <c r="S35" s="148"/>
      <c r="T35" s="148"/>
      <c r="U35" s="148"/>
      <c r="V35" s="148"/>
      <c r="W35" s="148"/>
      <c r="X35" s="148"/>
      <c r="Y35" s="148"/>
      <c r="Z35" s="148"/>
      <c r="AA35" s="148"/>
      <c r="AB35" s="148"/>
      <c r="AC35" s="148"/>
      <c r="AD35" s="148"/>
      <c r="AE35" s="148"/>
      <c r="AF35" s="148"/>
      <c r="AG35" s="148"/>
      <c r="AH35" s="10">
        <f>Akmene!AH20+Alytaus_rj!AH20+Alytus!AH20+Anyksciai!AH20+Birstonas!AH20+Birzai!AH20+Druskininkai!AH20+Elektrenai!AH20+Ignalina!AH20+Jonava!AH20+Joniskis!AH20+Jurbarkas!AH20+Kaisiadorys!AH20+Kalvarija!AH20+Kaunas!AH20+Kauno_rj!AH20+Kazlu_ruda!AH20+Kedainiai!AH20+Kelmes!AH20+Klaipeda!AH20+Klaipedos_rj!AH20+Kretinga!AH20+Kupiskis!AH20+Lazdijai!AH20+Marijampole!AH20+Mazeikiai!AH20+Moletai!AH20+Neringa!AH20+Pagegiai!AH20+Pakruojis!AH20+Palanga!AH20+Panevezio_rj!AH20+Panevezys!AH20+Pasvalys!AH20+Plunge!AH20+Prienai!AH20+Radviliskis!AH20+Raseiniai!AH20+Rietavas!AH20+Rokiskis!AH20+Sakiai!AH20+Salcininkai!AH20+Siauliai!AH20+Siauliu_rj!AH20+Silale!AH20+Silute!AH20+Sirvintai!AH20+Skuodas!AH20+Svencionys!AH20+Taurage!AH20+Telsiai!AH20+Trakai!AH20+Ukmerge!AH20+Utena!AH20+Varena!AH20+Vilkaviskis!AH20+Vilniaus_rj!AH20+Vilnius!AH20+Visaginas!AH20+Zarasai!AH20</f>
        <v>378</v>
      </c>
      <c r="AI35" s="10">
        <f>Akmene!AI20+Alytaus_rj!AI20+Alytus!AI20+Anyksciai!AI20+Birstonas!AI20+Birzai!AI20+Druskininkai!AI20+Elektrenai!AI20+Ignalina!AI20+Jonava!AI20+Joniskis!AI20+Jurbarkas!AI20+Kaisiadorys!AI20+Kalvarija!AI20+Kaunas!AI20+Kauno_rj!AI20+Kazlu_ruda!AI20+Kedainiai!AI20+Kelmes!AI20+Klaipeda!AI20+Klaipedos_rj!AI20+Kretinga!AI20+Kupiskis!AI20+Lazdijai!AI20+Marijampole!AI20+Mazeikiai!AI20+Moletai!AI20+Neringa!AI20+Pagegiai!AI20+Pakruojis!AI20+Palanga!AI20+Panevezio_rj!AI20+Panevezys!AI20+Pasvalys!AI20+Plunge!AI20+Prienai!AI20+Radviliskis!AI20+Raseiniai!AI20+Rietavas!AI20+Rokiskis!AI20+Sakiai!AI20+Salcininkai!AI20+Siauliai!AI20+Siauliu_rj!AI20+Silale!AI20+Silute!AI20+Sirvintai!AI20+Skuodas!AI20+Svencionys!AI20+Taurage!AI20+Telsiai!AI20+Trakai!AI20+Ukmerge!AI20+Utena!AI20+Varena!AI20+Vilkaviskis!AI20+Vilniaus_rj!AI20+Vilnius!AI20+Visaginas!AI20+Zarasai!AI20</f>
        <v>158</v>
      </c>
      <c r="AJ35" s="10">
        <f>Akmene!AJ20+Alytaus_rj!AJ20+Alytus!AJ20+Anyksciai!AJ20+Birstonas!AJ20+Birzai!AJ20+Druskininkai!AJ20+Elektrenai!AJ20+Ignalina!AJ20+Jonava!AJ20+Joniskis!AJ20+Jurbarkas!AJ20+Kaisiadorys!AJ20+Kalvarija!AJ20+Kaunas!AJ20+Kauno_rj!AJ20+Kazlu_ruda!AJ20+Kedainiai!AJ20+Kelmes!AJ20+Klaipeda!AJ20+Klaipedos_rj!AJ20+Kretinga!AJ20+Kupiskis!AJ20+Lazdijai!AJ20+Marijampole!AJ20+Mazeikiai!AJ20+Moletai!AJ20+Neringa!AJ20+Pagegiai!AJ20+Pakruojis!AJ20+Palanga!AJ20+Panevezio_rj!AJ20+Panevezys!AJ20+Pasvalys!AJ20+Plunge!AJ20+Prienai!AJ20+Radviliskis!AJ20+Raseiniai!AJ20+Rietavas!AJ20+Rokiskis!AJ20+Sakiai!AJ20+Salcininkai!AJ20+Siauliai!AJ20+Siauliu_rj!AJ20+Silale!AJ20+Silute!AJ20+Sirvintai!AJ20+Skuodas!AJ20+Svencionys!AJ20+Taurage!AJ20+Telsiai!AJ20+Trakai!AJ20+Ukmerge!AJ20+Utena!AJ20+Varena!AJ20+Vilkaviskis!AJ20+Vilniaus_rj!AJ20+Vilnius!AJ20+Visaginas!AJ20+Zarasai!AJ20</f>
        <v>375</v>
      </c>
      <c r="AK35" s="10">
        <f>Akmene!AK20+Alytaus_rj!AK20+Alytus!AK20+Anyksciai!AK20+Birstonas!AK20+Birzai!AK20+Druskininkai!AK20+Elektrenai!AK20+Ignalina!AK20+Jonava!AK20+Joniskis!AK20+Jurbarkas!AK20+Kaisiadorys!AK20+Kalvarija!AK20+Kaunas!AK20+Kauno_rj!AK20+Kazlu_ruda!AK20+Kedainiai!AK20+Kelmes!AK20+Klaipeda!AK20+Klaipedos_rj!AK20+Kretinga!AK20+Kupiskis!AK20+Lazdijai!AK20+Marijampole!AK20+Mazeikiai!AK20+Moletai!AK20+Neringa!AK20+Pagegiai!AK20+Pakruojis!AK20+Palanga!AK20+Panevezio_rj!AK20+Panevezys!AK20+Pasvalys!AK20+Plunge!AK20+Prienai!AK20+Radviliskis!AK20+Raseiniai!AK20+Rietavas!AK20+Rokiskis!AK20+Sakiai!AK20+Salcininkai!AK20+Siauliai!AK20+Siauliu_rj!AK20+Silale!AK20+Silute!AK20+Sirvintai!AK20+Skuodas!AK20+Svencionys!AK20+Taurage!AK20+Telsiai!AK20+Trakai!AK20+Ukmerge!AK20+Utena!AK20+Varena!AK20+Vilkaviskis!AK20+Vilniaus_rj!AK20+Vilnius!AK20+Visaginas!AK20+Zarasai!AK20</f>
        <v>1</v>
      </c>
      <c r="AL35" s="10">
        <f>Akmene!AL20+Alytaus_rj!AL20+Alytus!AL20+Anyksciai!AL20+Birstonas!AL20+Birzai!AL20+Druskininkai!AL20+Elektrenai!AL20+Ignalina!AL20+Jonava!AL20+Joniskis!AL20+Jurbarkas!AL20+Kaisiadorys!AL20+Kalvarija!AL20+Kaunas!AL20+Kauno_rj!AL20+Kazlu_ruda!AL20+Kedainiai!AL20+Kelmes!AL20+Klaipeda!AL20+Klaipedos_rj!AL20+Kretinga!AL20+Kupiskis!AL20+Lazdijai!AL20+Marijampole!AL20+Mazeikiai!AL20+Moletai!AL20+Neringa!AL20+Pagegiai!AL20+Pakruojis!AL20+Palanga!AL20+Panevezio_rj!AL20+Panevezys!AL20+Pasvalys!AL20+Plunge!AL20+Prienai!AL20+Radviliskis!AL20+Raseiniai!AL20+Rietavas!AL20+Rokiskis!AL20+Sakiai!AL20+Salcininkai!AL20+Siauliai!AL20+Siauliu_rj!AL20+Silale!AL20+Silute!AL20+Sirvintai!AL20+Skuodas!AL20+Svencionys!AL20+Taurage!AL20+Telsiai!AL20+Trakai!AL20+Ukmerge!AL20+Utena!AL20+Varena!AL20+Vilkaviskis!AL20+Vilniaus_rj!AL20+Vilnius!AL20+Visaginas!AL20+Zarasai!AL20</f>
        <v>0</v>
      </c>
      <c r="AM35" s="10">
        <f>Akmene!AM20+Alytaus_rj!AM20+Alytus!AM20+Anyksciai!AM20+Birstonas!AM20+Birzai!AM20+Druskininkai!AM20+Elektrenai!AM20+Ignalina!AM20+Jonava!AM20+Joniskis!AM20+Jurbarkas!AM20+Kaisiadorys!AM20+Kalvarija!AM20+Kaunas!AM20+Kauno_rj!AM20+Kazlu_ruda!AM20+Kedainiai!AM20+Kelmes!AM20+Klaipeda!AM20+Klaipedos_rj!AM20+Kretinga!AM20+Kupiskis!AM20+Lazdijai!AM20+Marijampole!AM20+Mazeikiai!AM20+Moletai!AM20+Neringa!AM20+Pagegiai!AM20+Pakruojis!AM20+Palanga!AM20+Panevezio_rj!AM20+Panevezys!AM20+Pasvalys!AM20+Plunge!AM20+Prienai!AM20+Radviliskis!AM20+Raseiniai!AM20+Rietavas!AM20+Rokiskis!AM20+Sakiai!AM20+Salcininkai!AM20+Siauliai!AM20+Siauliu_rj!AM20+Silale!AM20+Silute!AM20+Sirvintai!AM20+Skuodas!AM20+Svencionys!AM20+Taurage!AM20+Telsiai!AM20+Trakai!AM20+Ukmerge!AM20+Utena!AM20+Varena!AM20+Vilkaviskis!AM20+Vilniaus_rj!AM20+Vilnius!AM20+Visaginas!AM20+Zarasai!AM20</f>
        <v>0</v>
      </c>
      <c r="AN35" s="10">
        <f>Akmene!AN20+Alytaus_rj!AN20+Alytus!AN20+Anyksciai!AN20+Birstonas!AN20+Birzai!AN20+Druskininkai!AN20+Elektrenai!AN20+Ignalina!AN20+Jonava!AN20+Joniskis!AN20+Jurbarkas!AN20+Kaisiadorys!AN20+Kalvarija!AN20+Kaunas!AN20+Kauno_rj!AN20+Kazlu_ruda!AN20+Kedainiai!AN20+Kelmes!AN20+Klaipeda!AN20+Klaipedos_rj!AN20+Kretinga!AN20+Kupiskis!AN20+Lazdijai!AN20+Marijampole!AN20+Mazeikiai!AN20+Moletai!AN20+Neringa!AN20+Pagegiai!AN20+Pakruojis!AN20+Palanga!AN20+Panevezio_rj!AN20+Panevezys!AN20+Pasvalys!AN20+Plunge!AN20+Prienai!AN20+Radviliskis!AN20+Raseiniai!AN20+Rietavas!AN20+Rokiskis!AN20+Sakiai!AN20+Salcininkai!AN20+Siauliai!AN20+Siauliu_rj!AN20+Silale!AN20+Silute!AN20+Sirvintai!AN20+Skuodas!AN20+Svencionys!AN20+Taurage!AN20+Telsiai!AN20+Trakai!AN20+Ukmerge!AN20+Utena!AN20+Varena!AN20+Vilkaviskis!AN20+Vilniaus_rj!AN20+Vilnius!AN20+Visaginas!AN20+Zarasai!AN20</f>
        <v>0</v>
      </c>
      <c r="AO35" s="12"/>
      <c r="AP35" s="12"/>
      <c r="AQ35" s="12"/>
      <c r="AR35" s="4"/>
      <c r="AS35" s="4"/>
      <c r="AT35" s="4"/>
      <c r="AU35" s="4"/>
      <c r="AV35" s="4"/>
    </row>
    <row r="36" spans="1:48" ht="22.5" customHeight="1">
      <c r="A36" s="2">
        <v>10</v>
      </c>
      <c r="B36" s="31" t="s">
        <v>19</v>
      </c>
      <c r="C36" s="58">
        <f t="shared" si="6"/>
        <v>14</v>
      </c>
      <c r="D36" s="48">
        <f t="shared" si="5"/>
        <v>6</v>
      </c>
      <c r="E36" s="11"/>
      <c r="F36" s="11"/>
      <c r="G36" s="11"/>
      <c r="H36" s="12"/>
      <c r="I36" s="11"/>
      <c r="J36" s="12"/>
      <c r="K36" s="12"/>
      <c r="L36" s="12"/>
      <c r="M36" s="12"/>
      <c r="N36" s="12"/>
      <c r="O36" s="12"/>
      <c r="P36" s="12"/>
      <c r="Q36" s="148"/>
      <c r="R36" s="148"/>
      <c r="S36" s="148"/>
      <c r="T36" s="148"/>
      <c r="U36" s="148"/>
      <c r="V36" s="148"/>
      <c r="W36" s="148"/>
      <c r="X36" s="148"/>
      <c r="Y36" s="148"/>
      <c r="Z36" s="148"/>
      <c r="AA36" s="148"/>
      <c r="AB36" s="148"/>
      <c r="AC36" s="148"/>
      <c r="AD36" s="148"/>
      <c r="AE36" s="148"/>
      <c r="AF36" s="148"/>
      <c r="AG36" s="148"/>
      <c r="AH36" s="10">
        <f>Akmene!AH21+Alytaus_rj!AH21+Alytus!AH21+Anyksciai!AH21+Birstonas!AH21+Birzai!AH21+Druskininkai!AH21+Elektrenai!AH21+Ignalina!AH21+Jonava!AH21+Joniskis!AH21+Jurbarkas!AH21+Kaisiadorys!AH21+Kalvarija!AH21+Kaunas!AH21+Kauno_rj!AH21+Kazlu_ruda!AH21+Kedainiai!AH21+Kelmes!AH21+Klaipeda!AH21+Klaipedos_rj!AH21+Kretinga!AH21+Kupiskis!AH21+Lazdijai!AH21+Marijampole!AH21+Mazeikiai!AH21+Moletai!AH21+Neringa!AH21+Pagegiai!AH21+Pakruojis!AH21+Palanga!AH21+Panevezio_rj!AH21+Panevezys!AH21+Pasvalys!AH21+Plunge!AH21+Prienai!AH21+Radviliskis!AH21+Raseiniai!AH21+Rietavas!AH21+Rokiskis!AH21+Sakiai!AH21+Salcininkai!AH21+Siauliai!AH21+Siauliu_rj!AH21+Silale!AH21+Silute!AH21+Sirvintai!AH21+Skuodas!AH21+Svencionys!AH21+Taurage!AH21+Telsiai!AH21+Trakai!AH21+Ukmerge!AH21+Utena!AH21+Varena!AH21+Vilkaviskis!AH21+Vilniaus_rj!AH21+Vilnius!AH21+Visaginas!AH21+Zarasai!AH21</f>
        <v>14</v>
      </c>
      <c r="AI36" s="10">
        <f>Akmene!AI21+Alytaus_rj!AI21+Alytus!AI21+Anyksciai!AI21+Birstonas!AI21+Birzai!AI21+Druskininkai!AI21+Elektrenai!AI21+Ignalina!AI21+Jonava!AI21+Joniskis!AI21+Jurbarkas!AI21+Kaisiadorys!AI21+Kalvarija!AI21+Kaunas!AI21+Kauno_rj!AI21+Kazlu_ruda!AI21+Kedainiai!AI21+Kelmes!AI21+Klaipeda!AI21+Klaipedos_rj!AI21+Kretinga!AI21+Kupiskis!AI21+Lazdijai!AI21+Marijampole!AI21+Mazeikiai!AI21+Moletai!AI21+Neringa!AI21+Pagegiai!AI21+Pakruojis!AI21+Palanga!AI21+Panevezio_rj!AI21+Panevezys!AI21+Pasvalys!AI21+Plunge!AI21+Prienai!AI21+Radviliskis!AI21+Raseiniai!AI21+Rietavas!AI21+Rokiskis!AI21+Sakiai!AI21+Salcininkai!AI21+Siauliai!AI21+Siauliu_rj!AI21+Silale!AI21+Silute!AI21+Sirvintai!AI21+Skuodas!AI21+Svencionys!AI21+Taurage!AI21+Telsiai!AI21+Trakai!AI21+Ukmerge!AI21+Utena!AI21+Varena!AI21+Vilkaviskis!AI21+Vilniaus_rj!AI21+Vilnius!AI21+Visaginas!AI21+Zarasai!AI21</f>
        <v>6</v>
      </c>
      <c r="AJ36" s="10">
        <f>Akmene!AJ21+Alytaus_rj!AJ21+Alytus!AJ21+Anyksciai!AJ21+Birstonas!AJ21+Birzai!AJ21+Druskininkai!AJ21+Elektrenai!AJ21+Ignalina!AJ21+Jonava!AJ21+Joniskis!AJ21+Jurbarkas!AJ21+Kaisiadorys!AJ21+Kalvarija!AJ21+Kaunas!AJ21+Kauno_rj!AJ21+Kazlu_ruda!AJ21+Kedainiai!AJ21+Kelmes!AJ21+Klaipeda!AJ21+Klaipedos_rj!AJ21+Kretinga!AJ21+Kupiskis!AJ21+Lazdijai!AJ21+Marijampole!AJ21+Mazeikiai!AJ21+Moletai!AJ21+Neringa!AJ21+Pagegiai!AJ21+Pakruojis!AJ21+Palanga!AJ21+Panevezio_rj!AJ21+Panevezys!AJ21+Pasvalys!AJ21+Plunge!AJ21+Prienai!AJ21+Radviliskis!AJ21+Raseiniai!AJ21+Rietavas!AJ21+Rokiskis!AJ21+Sakiai!AJ21+Salcininkai!AJ21+Siauliai!AJ21+Siauliu_rj!AJ21+Silale!AJ21+Silute!AJ21+Sirvintai!AJ21+Skuodas!AJ21+Svencionys!AJ21+Taurage!AJ21+Telsiai!AJ21+Trakai!AJ21+Ukmerge!AJ21+Utena!AJ21+Varena!AJ21+Vilkaviskis!AJ21+Vilniaus_rj!AJ21+Vilnius!AJ21+Visaginas!AJ21+Zarasai!AJ21</f>
        <v>9</v>
      </c>
      <c r="AK36" s="10">
        <f>Akmene!AK21+Alytaus_rj!AK21+Alytus!AK21+Anyksciai!AK21+Birstonas!AK21+Birzai!AK21+Druskininkai!AK21+Elektrenai!AK21+Ignalina!AK21+Jonava!AK21+Joniskis!AK21+Jurbarkas!AK21+Kaisiadorys!AK21+Kalvarija!AK21+Kaunas!AK21+Kauno_rj!AK21+Kazlu_ruda!AK21+Kedainiai!AK21+Kelmes!AK21+Klaipeda!AK21+Klaipedos_rj!AK21+Kretinga!AK21+Kupiskis!AK21+Lazdijai!AK21+Marijampole!AK21+Mazeikiai!AK21+Moletai!AK21+Neringa!AK21+Pagegiai!AK21+Pakruojis!AK21+Palanga!AK21+Panevezio_rj!AK21+Panevezys!AK21+Pasvalys!AK21+Plunge!AK21+Prienai!AK21+Radviliskis!AK21+Raseiniai!AK21+Rietavas!AK21+Rokiskis!AK21+Sakiai!AK21+Salcininkai!AK21+Siauliai!AK21+Siauliu_rj!AK21+Silale!AK21+Silute!AK21+Sirvintai!AK21+Skuodas!AK21+Svencionys!AK21+Taurage!AK21+Telsiai!AK21+Trakai!AK21+Ukmerge!AK21+Utena!AK21+Varena!AK21+Vilkaviskis!AK21+Vilniaus_rj!AK21+Vilnius!AK21+Visaginas!AK21+Zarasai!AK21</f>
        <v>0</v>
      </c>
      <c r="AL36" s="10">
        <f>Akmene!AL21+Alytaus_rj!AL21+Alytus!AL21+Anyksciai!AL21+Birstonas!AL21+Birzai!AL21+Druskininkai!AL21+Elektrenai!AL21+Ignalina!AL21+Jonava!AL21+Joniskis!AL21+Jurbarkas!AL21+Kaisiadorys!AL21+Kalvarija!AL21+Kaunas!AL21+Kauno_rj!AL21+Kazlu_ruda!AL21+Kedainiai!AL21+Kelmes!AL21+Klaipeda!AL21+Klaipedos_rj!AL21+Kretinga!AL21+Kupiskis!AL21+Lazdijai!AL21+Marijampole!AL21+Mazeikiai!AL21+Moletai!AL21+Neringa!AL21+Pagegiai!AL21+Pakruojis!AL21+Palanga!AL21+Panevezio_rj!AL21+Panevezys!AL21+Pasvalys!AL21+Plunge!AL21+Prienai!AL21+Radviliskis!AL21+Raseiniai!AL21+Rietavas!AL21+Rokiskis!AL21+Sakiai!AL21+Salcininkai!AL21+Siauliai!AL21+Siauliu_rj!AL21+Silale!AL21+Silute!AL21+Sirvintai!AL21+Skuodas!AL21+Svencionys!AL21+Taurage!AL21+Telsiai!AL21+Trakai!AL21+Ukmerge!AL21+Utena!AL21+Varena!AL21+Vilkaviskis!AL21+Vilniaus_rj!AL21+Vilnius!AL21+Visaginas!AL21+Zarasai!AL21</f>
        <v>0</v>
      </c>
      <c r="AM36" s="10">
        <f>Akmene!AM21+Alytaus_rj!AM21+Alytus!AM21+Anyksciai!AM21+Birstonas!AM21+Birzai!AM21+Druskininkai!AM21+Elektrenai!AM21+Ignalina!AM21+Jonava!AM21+Joniskis!AM21+Jurbarkas!AM21+Kaisiadorys!AM21+Kalvarija!AM21+Kaunas!AM21+Kauno_rj!AM21+Kazlu_ruda!AM21+Kedainiai!AM21+Kelmes!AM21+Klaipeda!AM21+Klaipedos_rj!AM21+Kretinga!AM21+Kupiskis!AM21+Lazdijai!AM21+Marijampole!AM21+Mazeikiai!AM21+Moletai!AM21+Neringa!AM21+Pagegiai!AM21+Pakruojis!AM21+Palanga!AM21+Panevezio_rj!AM21+Panevezys!AM21+Pasvalys!AM21+Plunge!AM21+Prienai!AM21+Radviliskis!AM21+Raseiniai!AM21+Rietavas!AM21+Rokiskis!AM21+Sakiai!AM21+Salcininkai!AM21+Siauliai!AM21+Siauliu_rj!AM21+Silale!AM21+Silute!AM21+Sirvintai!AM21+Skuodas!AM21+Svencionys!AM21+Taurage!AM21+Telsiai!AM21+Trakai!AM21+Ukmerge!AM21+Utena!AM21+Varena!AM21+Vilkaviskis!AM21+Vilniaus_rj!AM21+Vilnius!AM21+Visaginas!AM21+Zarasai!AM21</f>
        <v>0</v>
      </c>
      <c r="AN36" s="10">
        <f>Akmene!AN21+Alytaus_rj!AN21+Alytus!AN21+Anyksciai!AN21+Birstonas!AN21+Birzai!AN21+Druskininkai!AN21+Elektrenai!AN21+Ignalina!AN21+Jonava!AN21+Joniskis!AN21+Jurbarkas!AN21+Kaisiadorys!AN21+Kalvarija!AN21+Kaunas!AN21+Kauno_rj!AN21+Kazlu_ruda!AN21+Kedainiai!AN21+Kelmes!AN21+Klaipeda!AN21+Klaipedos_rj!AN21+Kretinga!AN21+Kupiskis!AN21+Lazdijai!AN21+Marijampole!AN21+Mazeikiai!AN21+Moletai!AN21+Neringa!AN21+Pagegiai!AN21+Pakruojis!AN21+Palanga!AN21+Panevezio_rj!AN21+Panevezys!AN21+Pasvalys!AN21+Plunge!AN21+Prienai!AN21+Radviliskis!AN21+Raseiniai!AN21+Rietavas!AN21+Rokiskis!AN21+Sakiai!AN21+Salcininkai!AN21+Siauliai!AN21+Siauliu_rj!AN21+Silale!AN21+Silute!AN21+Sirvintai!AN21+Skuodas!AN21+Svencionys!AN21+Taurage!AN21+Telsiai!AN21+Trakai!AN21+Ukmerge!AN21+Utena!AN21+Varena!AN21+Vilkaviskis!AN21+Vilniaus_rj!AN21+Vilnius!AN21+Visaginas!AN21+Zarasai!AN21</f>
        <v>0</v>
      </c>
      <c r="AO36" s="12"/>
      <c r="AP36" s="12"/>
      <c r="AQ36" s="12"/>
      <c r="AR36" s="4"/>
      <c r="AS36" s="4"/>
      <c r="AT36" s="4"/>
      <c r="AU36" s="4"/>
      <c r="AV36" s="4"/>
    </row>
    <row r="37" spans="1:48" ht="23.25" customHeight="1">
      <c r="A37" s="2">
        <v>11</v>
      </c>
      <c r="B37" s="31" t="s">
        <v>20</v>
      </c>
      <c r="C37" s="58">
        <f t="shared" si="6"/>
        <v>1</v>
      </c>
      <c r="D37" s="48">
        <f t="shared" si="5"/>
        <v>0</v>
      </c>
      <c r="E37" s="11"/>
      <c r="F37" s="11"/>
      <c r="G37" s="11"/>
      <c r="H37" s="12"/>
      <c r="I37" s="11"/>
      <c r="J37" s="12"/>
      <c r="K37" s="12"/>
      <c r="L37" s="12"/>
      <c r="M37" s="12"/>
      <c r="N37" s="12"/>
      <c r="O37" s="12"/>
      <c r="P37" s="12"/>
      <c r="Q37" s="148"/>
      <c r="R37" s="148"/>
      <c r="S37" s="148"/>
      <c r="T37" s="148"/>
      <c r="U37" s="148"/>
      <c r="V37" s="148"/>
      <c r="W37" s="148"/>
      <c r="X37" s="148"/>
      <c r="Y37" s="148"/>
      <c r="Z37" s="148"/>
      <c r="AA37" s="148"/>
      <c r="AB37" s="148"/>
      <c r="AC37" s="148"/>
      <c r="AD37" s="148"/>
      <c r="AE37" s="148"/>
      <c r="AF37" s="148"/>
      <c r="AG37" s="148"/>
      <c r="AH37" s="10">
        <f>Akmene!AH22+Alytaus_rj!AH22+Alytus!AH22+Anyksciai!AH22+Birstonas!AH22+Birzai!AH22+Druskininkai!AH22+Elektrenai!AH22+Ignalina!AH22+Jonava!AH22+Joniskis!AH22+Jurbarkas!AH22+Kaisiadorys!AH22+Kalvarija!AH22+Kaunas!AH22+Kauno_rj!AH22+Kazlu_ruda!AH22+Kedainiai!AH22+Kelmes!AH22+Klaipeda!AH22+Klaipedos_rj!AH22+Kretinga!AH22+Kupiskis!AH22+Lazdijai!AH22+Marijampole!AH22+Mazeikiai!AH22+Moletai!AH22+Neringa!AH22+Pagegiai!AH22+Pakruojis!AH22+Palanga!AH22+Panevezio_rj!AH22+Panevezys!AH22+Pasvalys!AH22+Plunge!AH22+Prienai!AH22+Radviliskis!AH22+Raseiniai!AH22+Rietavas!AH22+Rokiskis!AH22+Sakiai!AH22+Salcininkai!AH22+Siauliai!AH22+Siauliu_rj!AH22+Silale!AH22+Silute!AH22+Sirvintai!AH22+Skuodas!AH22+Svencionys!AH22+Taurage!AH22+Telsiai!AH22+Trakai!AH22+Ukmerge!AH22+Utena!AH22+Varena!AH22+Vilkaviskis!AH22+Vilniaus_rj!AH22+Vilnius!AH22+Visaginas!AH22+Zarasai!AH22</f>
        <v>1</v>
      </c>
      <c r="AI37" s="10">
        <f>Akmene!AI22+Alytaus_rj!AI22+Alytus!AI22+Anyksciai!AI22+Birstonas!AI22+Birzai!AI22+Druskininkai!AI22+Elektrenai!AI22+Ignalina!AI22+Jonava!AI22+Joniskis!AI22+Jurbarkas!AI22+Kaisiadorys!AI22+Kalvarija!AI22+Kaunas!AI22+Kauno_rj!AI22+Kazlu_ruda!AI22+Kedainiai!AI22+Kelmes!AI22+Klaipeda!AI22+Klaipedos_rj!AI22+Kretinga!AI22+Kupiskis!AI22+Lazdijai!AI22+Marijampole!AI22+Mazeikiai!AI22+Moletai!AI22+Neringa!AI22+Pagegiai!AI22+Pakruojis!AI22+Palanga!AI22+Panevezio_rj!AI22+Panevezys!AI22+Pasvalys!AI22+Plunge!AI22+Prienai!AI22+Radviliskis!AI22+Raseiniai!AI22+Rietavas!AI22+Rokiskis!AI22+Sakiai!AI22+Salcininkai!AI22+Siauliai!AI22+Siauliu_rj!AI22+Silale!AI22+Silute!AI22+Sirvintai!AI22+Skuodas!AI22+Svencionys!AI22+Taurage!AI22+Telsiai!AI22+Trakai!AI22+Ukmerge!AI22+Utena!AI22+Varena!AI22+Vilkaviskis!AI22+Vilniaus_rj!AI22+Vilnius!AI22+Visaginas!AI22+Zarasai!AI22</f>
        <v>0</v>
      </c>
      <c r="AJ37" s="10">
        <f>Akmene!AJ22+Alytaus_rj!AJ22+Alytus!AJ22+Anyksciai!AJ22+Birstonas!AJ22+Birzai!AJ22+Druskininkai!AJ22+Elektrenai!AJ22+Ignalina!AJ22+Jonava!AJ22+Joniskis!AJ22+Jurbarkas!AJ22+Kaisiadorys!AJ22+Kalvarija!AJ22+Kaunas!AJ22+Kauno_rj!AJ22+Kazlu_ruda!AJ22+Kedainiai!AJ22+Kelmes!AJ22+Klaipeda!AJ22+Klaipedos_rj!AJ22+Kretinga!AJ22+Kupiskis!AJ22+Lazdijai!AJ22+Marijampole!AJ22+Mazeikiai!AJ22+Moletai!AJ22+Neringa!AJ22+Pagegiai!AJ22+Pakruojis!AJ22+Palanga!AJ22+Panevezio_rj!AJ22+Panevezys!AJ22+Pasvalys!AJ22+Plunge!AJ22+Prienai!AJ22+Radviliskis!AJ22+Raseiniai!AJ22+Rietavas!AJ22+Rokiskis!AJ22+Sakiai!AJ22+Salcininkai!AJ22+Siauliai!AJ22+Siauliu_rj!AJ22+Silale!AJ22+Silute!AJ22+Sirvintai!AJ22+Skuodas!AJ22+Svencionys!AJ22+Taurage!AJ22+Telsiai!AJ22+Trakai!AJ22+Ukmerge!AJ22+Utena!AJ22+Varena!AJ22+Vilkaviskis!AJ22+Vilniaus_rj!AJ22+Vilnius!AJ22+Visaginas!AJ22+Zarasai!AJ22</f>
        <v>1</v>
      </c>
      <c r="AK37" s="10">
        <f>Akmene!AK22+Alytaus_rj!AK22+Alytus!AK22+Anyksciai!AK22+Birstonas!AK22+Birzai!AK22+Druskininkai!AK22+Elektrenai!AK22+Ignalina!AK22+Jonava!AK22+Joniskis!AK22+Jurbarkas!AK22+Kaisiadorys!AK22+Kalvarija!AK22+Kaunas!AK22+Kauno_rj!AK22+Kazlu_ruda!AK22+Kedainiai!AK22+Kelmes!AK22+Klaipeda!AK22+Klaipedos_rj!AK22+Kretinga!AK22+Kupiskis!AK22+Lazdijai!AK22+Marijampole!AK22+Mazeikiai!AK22+Moletai!AK22+Neringa!AK22+Pagegiai!AK22+Pakruojis!AK22+Palanga!AK22+Panevezio_rj!AK22+Panevezys!AK22+Pasvalys!AK22+Plunge!AK22+Prienai!AK22+Radviliskis!AK22+Raseiniai!AK22+Rietavas!AK22+Rokiskis!AK22+Sakiai!AK22+Salcininkai!AK22+Siauliai!AK22+Siauliu_rj!AK22+Silale!AK22+Silute!AK22+Sirvintai!AK22+Skuodas!AK22+Svencionys!AK22+Taurage!AK22+Telsiai!AK22+Trakai!AK22+Ukmerge!AK22+Utena!AK22+Varena!AK22+Vilkaviskis!AK22+Vilniaus_rj!AK22+Vilnius!AK22+Visaginas!AK22+Zarasai!AK22</f>
        <v>0</v>
      </c>
      <c r="AL37" s="10">
        <f>Akmene!AL22+Alytaus_rj!AL22+Alytus!AL22+Anyksciai!AL22+Birstonas!AL22+Birzai!AL22+Druskininkai!AL22+Elektrenai!AL22+Ignalina!AL22+Jonava!AL22+Joniskis!AL22+Jurbarkas!AL22+Kaisiadorys!AL22+Kalvarija!AL22+Kaunas!AL22+Kauno_rj!AL22+Kazlu_ruda!AL22+Kedainiai!AL22+Kelmes!AL22+Klaipeda!AL22+Klaipedos_rj!AL22+Kretinga!AL22+Kupiskis!AL22+Lazdijai!AL22+Marijampole!AL22+Mazeikiai!AL22+Moletai!AL22+Neringa!AL22+Pagegiai!AL22+Pakruojis!AL22+Palanga!AL22+Panevezio_rj!AL22+Panevezys!AL22+Pasvalys!AL22+Plunge!AL22+Prienai!AL22+Radviliskis!AL22+Raseiniai!AL22+Rietavas!AL22+Rokiskis!AL22+Sakiai!AL22+Salcininkai!AL22+Siauliai!AL22+Siauliu_rj!AL22+Silale!AL22+Silute!AL22+Sirvintai!AL22+Skuodas!AL22+Svencionys!AL22+Taurage!AL22+Telsiai!AL22+Trakai!AL22+Ukmerge!AL22+Utena!AL22+Varena!AL22+Vilkaviskis!AL22+Vilniaus_rj!AL22+Vilnius!AL22+Visaginas!AL22+Zarasai!AL22</f>
        <v>0</v>
      </c>
      <c r="AM37" s="10">
        <f>Akmene!AM22+Alytaus_rj!AM22+Alytus!AM22+Anyksciai!AM22+Birstonas!AM22+Birzai!AM22+Druskininkai!AM22+Elektrenai!AM22+Ignalina!AM22+Jonava!AM22+Joniskis!AM22+Jurbarkas!AM22+Kaisiadorys!AM22+Kalvarija!AM22+Kaunas!AM22+Kauno_rj!AM22+Kazlu_ruda!AM22+Kedainiai!AM22+Kelmes!AM22+Klaipeda!AM22+Klaipedos_rj!AM22+Kretinga!AM22+Kupiskis!AM22+Lazdijai!AM22+Marijampole!AM22+Mazeikiai!AM22+Moletai!AM22+Neringa!AM22+Pagegiai!AM22+Pakruojis!AM22+Palanga!AM22+Panevezio_rj!AM22+Panevezys!AM22+Pasvalys!AM22+Plunge!AM22+Prienai!AM22+Radviliskis!AM22+Raseiniai!AM22+Rietavas!AM22+Rokiskis!AM22+Sakiai!AM22+Salcininkai!AM22+Siauliai!AM22+Siauliu_rj!AM22+Silale!AM22+Silute!AM22+Sirvintai!AM22+Skuodas!AM22+Svencionys!AM22+Taurage!AM22+Telsiai!AM22+Trakai!AM22+Ukmerge!AM22+Utena!AM22+Varena!AM22+Vilkaviskis!AM22+Vilniaus_rj!AM22+Vilnius!AM22+Visaginas!AM22+Zarasai!AM22</f>
        <v>0</v>
      </c>
      <c r="AN37" s="10">
        <f>Akmene!AN22+Alytaus_rj!AN22+Alytus!AN22+Anyksciai!AN22+Birstonas!AN22+Birzai!AN22+Druskininkai!AN22+Elektrenai!AN22+Ignalina!AN22+Jonava!AN22+Joniskis!AN22+Jurbarkas!AN22+Kaisiadorys!AN22+Kalvarija!AN22+Kaunas!AN22+Kauno_rj!AN22+Kazlu_ruda!AN22+Kedainiai!AN22+Kelmes!AN22+Klaipeda!AN22+Klaipedos_rj!AN22+Kretinga!AN22+Kupiskis!AN22+Lazdijai!AN22+Marijampole!AN22+Mazeikiai!AN22+Moletai!AN22+Neringa!AN22+Pagegiai!AN22+Pakruojis!AN22+Palanga!AN22+Panevezio_rj!AN22+Panevezys!AN22+Pasvalys!AN22+Plunge!AN22+Prienai!AN22+Radviliskis!AN22+Raseiniai!AN22+Rietavas!AN22+Rokiskis!AN22+Sakiai!AN22+Salcininkai!AN22+Siauliai!AN22+Siauliu_rj!AN22+Silale!AN22+Silute!AN22+Sirvintai!AN22+Skuodas!AN22+Svencionys!AN22+Taurage!AN22+Telsiai!AN22+Trakai!AN22+Ukmerge!AN22+Utena!AN22+Varena!AN22+Vilkaviskis!AN22+Vilniaus_rj!AN22+Vilnius!AN22+Visaginas!AN22+Zarasai!AN22</f>
        <v>0</v>
      </c>
      <c r="AO37" s="12"/>
      <c r="AP37" s="12"/>
      <c r="AQ37" s="12"/>
      <c r="AR37" s="4"/>
      <c r="AS37" s="4"/>
      <c r="AT37" s="4"/>
      <c r="AU37" s="4"/>
      <c r="AV37" s="4"/>
    </row>
    <row r="38" spans="1:48" ht="23.25" customHeight="1">
      <c r="A38" s="2">
        <v>12</v>
      </c>
      <c r="B38" s="31" t="s">
        <v>21</v>
      </c>
      <c r="C38" s="58">
        <f t="shared" si="6"/>
        <v>0</v>
      </c>
      <c r="D38" s="48">
        <f t="shared" si="5"/>
        <v>0</v>
      </c>
      <c r="E38" s="11"/>
      <c r="F38" s="11"/>
      <c r="G38" s="11"/>
      <c r="H38" s="12"/>
      <c r="I38" s="11"/>
      <c r="J38" s="12"/>
      <c r="K38" s="12"/>
      <c r="L38" s="12"/>
      <c r="M38" s="12"/>
      <c r="N38" s="12"/>
      <c r="O38" s="12"/>
      <c r="P38" s="12"/>
      <c r="Q38" s="148"/>
      <c r="R38" s="148"/>
      <c r="S38" s="148"/>
      <c r="T38" s="148"/>
      <c r="U38" s="148"/>
      <c r="V38" s="148"/>
      <c r="W38" s="148"/>
      <c r="X38" s="148"/>
      <c r="Y38" s="148"/>
      <c r="Z38" s="148"/>
      <c r="AA38" s="148"/>
      <c r="AB38" s="148"/>
      <c r="AC38" s="148"/>
      <c r="AD38" s="148"/>
      <c r="AE38" s="148"/>
      <c r="AF38" s="148"/>
      <c r="AG38" s="148"/>
      <c r="AH38" s="10">
        <f>Akmene!AH23+Alytaus_rj!AH23+Alytus!AH23+Anyksciai!AH23+Birstonas!AH23+Birzai!AH23+Druskininkai!AH23+Elektrenai!AH23+Ignalina!AH23+Jonava!AH23+Joniskis!AH23+Jurbarkas!AH23+Kaisiadorys!AH23+Kalvarija!AH23+Kaunas!AH23+Kauno_rj!AH23+Kazlu_ruda!AH23+Kedainiai!AH23+Kelmes!AH23+Klaipeda!AH23+Klaipedos_rj!AH23+Kretinga!AH23+Kupiskis!AH23+Lazdijai!AH23+Marijampole!AH23+Mazeikiai!AH23+Moletai!AH23+Neringa!AH23+Pagegiai!AH23+Pakruojis!AH23+Palanga!AH23+Panevezio_rj!AH23+Panevezys!AH23+Pasvalys!AH23+Plunge!AH23+Prienai!AH23+Radviliskis!AH23+Raseiniai!AH23+Rietavas!AH23+Rokiskis!AH23+Sakiai!AH23+Salcininkai!AH23+Siauliai!AH23+Siauliu_rj!AH23+Silale!AH23+Silute!AH23+Sirvintai!AH23+Skuodas!AH23+Svencionys!AH23+Taurage!AH23+Telsiai!AH23+Trakai!AH23+Ukmerge!AH23+Utena!AH23+Varena!AH23+Vilkaviskis!AH23+Vilniaus_rj!AH23+Vilnius!AH23+Visaginas!AH23+Zarasai!AH23</f>
        <v>0</v>
      </c>
      <c r="AI38" s="10">
        <f>Akmene!AI23+Alytaus_rj!AI23+Alytus!AI23+Anyksciai!AI23+Birstonas!AI23+Birzai!AI23+Druskininkai!AI23+Elektrenai!AI23+Ignalina!AI23+Jonava!AI23+Joniskis!AI23+Jurbarkas!AI23+Kaisiadorys!AI23+Kalvarija!AI23+Kaunas!AI23+Kauno_rj!AI23+Kazlu_ruda!AI23+Kedainiai!AI23+Kelmes!AI23+Klaipeda!AI23+Klaipedos_rj!AI23+Kretinga!AI23+Kupiskis!AI23+Lazdijai!AI23+Marijampole!AI23+Mazeikiai!AI23+Moletai!AI23+Neringa!AI23+Pagegiai!AI23+Pakruojis!AI23+Palanga!AI23+Panevezio_rj!AI23+Panevezys!AI23+Pasvalys!AI23+Plunge!AI23+Prienai!AI23+Radviliskis!AI23+Raseiniai!AI23+Rietavas!AI23+Rokiskis!AI23+Sakiai!AI23+Salcininkai!AI23+Siauliai!AI23+Siauliu_rj!AI23+Silale!AI23+Silute!AI23+Sirvintai!AI23+Skuodas!AI23+Svencionys!AI23+Taurage!AI23+Telsiai!AI23+Trakai!AI23+Ukmerge!AI23+Utena!AI23+Varena!AI23+Vilkaviskis!AI23+Vilniaus_rj!AI23+Vilnius!AI23+Visaginas!AI23+Zarasai!AI23</f>
        <v>0</v>
      </c>
      <c r="AJ38" s="10">
        <f>Akmene!AJ23+Alytaus_rj!AJ23+Alytus!AJ23+Anyksciai!AJ23+Birstonas!AJ23+Birzai!AJ23+Druskininkai!AJ23+Elektrenai!AJ23+Ignalina!AJ23+Jonava!AJ23+Joniskis!AJ23+Jurbarkas!AJ23+Kaisiadorys!AJ23+Kalvarija!AJ23+Kaunas!AJ23+Kauno_rj!AJ23+Kazlu_ruda!AJ23+Kedainiai!AJ23+Kelmes!AJ23+Klaipeda!AJ23+Klaipedos_rj!AJ23+Kretinga!AJ23+Kupiskis!AJ23+Lazdijai!AJ23+Marijampole!AJ23+Mazeikiai!AJ23+Moletai!AJ23+Neringa!AJ23+Pagegiai!AJ23+Pakruojis!AJ23+Palanga!AJ23+Panevezio_rj!AJ23+Panevezys!AJ23+Pasvalys!AJ23+Plunge!AJ23+Prienai!AJ23+Radviliskis!AJ23+Raseiniai!AJ23+Rietavas!AJ23+Rokiskis!AJ23+Sakiai!AJ23+Salcininkai!AJ23+Siauliai!AJ23+Siauliu_rj!AJ23+Silale!AJ23+Silute!AJ23+Sirvintai!AJ23+Skuodas!AJ23+Svencionys!AJ23+Taurage!AJ23+Telsiai!AJ23+Trakai!AJ23+Ukmerge!AJ23+Utena!AJ23+Varena!AJ23+Vilkaviskis!AJ23+Vilniaus_rj!AJ23+Vilnius!AJ23+Visaginas!AJ23+Zarasai!AJ23</f>
        <v>0</v>
      </c>
      <c r="AK38" s="10">
        <f>Akmene!AK23+Alytaus_rj!AK23+Alytus!AK23+Anyksciai!AK23+Birstonas!AK23+Birzai!AK23+Druskininkai!AK23+Elektrenai!AK23+Ignalina!AK23+Jonava!AK23+Joniskis!AK23+Jurbarkas!AK23+Kaisiadorys!AK23+Kalvarija!AK23+Kaunas!AK23+Kauno_rj!AK23+Kazlu_ruda!AK23+Kedainiai!AK23+Kelmes!AK23+Klaipeda!AK23+Klaipedos_rj!AK23+Kretinga!AK23+Kupiskis!AK23+Lazdijai!AK23+Marijampole!AK23+Mazeikiai!AK23+Moletai!AK23+Neringa!AK23+Pagegiai!AK23+Pakruojis!AK23+Palanga!AK23+Panevezio_rj!AK23+Panevezys!AK23+Pasvalys!AK23+Plunge!AK23+Prienai!AK23+Radviliskis!AK23+Raseiniai!AK23+Rietavas!AK23+Rokiskis!AK23+Sakiai!AK23+Salcininkai!AK23+Siauliai!AK23+Siauliu_rj!AK23+Silale!AK23+Silute!AK23+Sirvintai!AK23+Skuodas!AK23+Svencionys!AK23+Taurage!AK23+Telsiai!AK23+Trakai!AK23+Ukmerge!AK23+Utena!AK23+Varena!AK23+Vilkaviskis!AK23+Vilniaus_rj!AK23+Vilnius!AK23+Visaginas!AK23+Zarasai!AK23</f>
        <v>0</v>
      </c>
      <c r="AL38" s="10">
        <f>Akmene!AL23+Alytaus_rj!AL23+Alytus!AL23+Anyksciai!AL23+Birstonas!AL23+Birzai!AL23+Druskininkai!AL23+Elektrenai!AL23+Ignalina!AL23+Jonava!AL23+Joniskis!AL23+Jurbarkas!AL23+Kaisiadorys!AL23+Kalvarija!AL23+Kaunas!AL23+Kauno_rj!AL23+Kazlu_ruda!AL23+Kedainiai!AL23+Kelmes!AL23+Klaipeda!AL23+Klaipedos_rj!AL23+Kretinga!AL23+Kupiskis!AL23+Lazdijai!AL23+Marijampole!AL23+Mazeikiai!AL23+Moletai!AL23+Neringa!AL23+Pagegiai!AL23+Pakruojis!AL23+Palanga!AL23+Panevezio_rj!AL23+Panevezys!AL23+Pasvalys!AL23+Plunge!AL23+Prienai!AL23+Radviliskis!AL23+Raseiniai!AL23+Rietavas!AL23+Rokiskis!AL23+Sakiai!AL23+Salcininkai!AL23+Siauliai!AL23+Siauliu_rj!AL23+Silale!AL23+Silute!AL23+Sirvintai!AL23+Skuodas!AL23+Svencionys!AL23+Taurage!AL23+Telsiai!AL23+Trakai!AL23+Ukmerge!AL23+Utena!AL23+Varena!AL23+Vilkaviskis!AL23+Vilniaus_rj!AL23+Vilnius!AL23+Visaginas!AL23+Zarasai!AL23</f>
        <v>0</v>
      </c>
      <c r="AM38" s="10">
        <f>Akmene!AM23+Alytaus_rj!AM23+Alytus!AM23+Anyksciai!AM23+Birstonas!AM23+Birzai!AM23+Druskininkai!AM23+Elektrenai!AM23+Ignalina!AM23+Jonava!AM23+Joniskis!AM23+Jurbarkas!AM23+Kaisiadorys!AM23+Kalvarija!AM23+Kaunas!AM23+Kauno_rj!AM23+Kazlu_ruda!AM23+Kedainiai!AM23+Kelmes!AM23+Klaipeda!AM23+Klaipedos_rj!AM23+Kretinga!AM23+Kupiskis!AM23+Lazdijai!AM23+Marijampole!AM23+Mazeikiai!AM23+Moletai!AM23+Neringa!AM23+Pagegiai!AM23+Pakruojis!AM23+Palanga!AM23+Panevezio_rj!AM23+Panevezys!AM23+Pasvalys!AM23+Plunge!AM23+Prienai!AM23+Radviliskis!AM23+Raseiniai!AM23+Rietavas!AM23+Rokiskis!AM23+Sakiai!AM23+Salcininkai!AM23+Siauliai!AM23+Siauliu_rj!AM23+Silale!AM23+Silute!AM23+Sirvintai!AM23+Skuodas!AM23+Svencionys!AM23+Taurage!AM23+Telsiai!AM23+Trakai!AM23+Ukmerge!AM23+Utena!AM23+Varena!AM23+Vilkaviskis!AM23+Vilniaus_rj!AM23+Vilnius!AM23+Visaginas!AM23+Zarasai!AM23</f>
        <v>0</v>
      </c>
      <c r="AN38" s="10">
        <f>Akmene!AN23+Alytaus_rj!AN23+Alytus!AN23+Anyksciai!AN23+Birstonas!AN23+Birzai!AN23+Druskininkai!AN23+Elektrenai!AN23+Ignalina!AN23+Jonava!AN23+Joniskis!AN23+Jurbarkas!AN23+Kaisiadorys!AN23+Kalvarija!AN23+Kaunas!AN23+Kauno_rj!AN23+Kazlu_ruda!AN23+Kedainiai!AN23+Kelmes!AN23+Klaipeda!AN23+Klaipedos_rj!AN23+Kretinga!AN23+Kupiskis!AN23+Lazdijai!AN23+Marijampole!AN23+Mazeikiai!AN23+Moletai!AN23+Neringa!AN23+Pagegiai!AN23+Pakruojis!AN23+Palanga!AN23+Panevezio_rj!AN23+Panevezys!AN23+Pasvalys!AN23+Plunge!AN23+Prienai!AN23+Radviliskis!AN23+Raseiniai!AN23+Rietavas!AN23+Rokiskis!AN23+Sakiai!AN23+Salcininkai!AN23+Siauliai!AN23+Siauliu_rj!AN23+Silale!AN23+Silute!AN23+Sirvintai!AN23+Skuodas!AN23+Svencionys!AN23+Taurage!AN23+Telsiai!AN23+Trakai!AN23+Ukmerge!AN23+Utena!AN23+Varena!AN23+Vilkaviskis!AN23+Vilniaus_rj!AN23+Vilnius!AN23+Visaginas!AN23+Zarasai!AN23</f>
        <v>0</v>
      </c>
      <c r="AO38" s="12"/>
      <c r="AP38" s="12"/>
      <c r="AQ38" s="12"/>
      <c r="AR38" s="4"/>
      <c r="AS38" s="4"/>
      <c r="AT38" s="4"/>
      <c r="AU38" s="4"/>
      <c r="AV38" s="4"/>
    </row>
    <row r="39" spans="1:48" ht="12.75" customHeight="1">
      <c r="A39" s="263" t="s">
        <v>214</v>
      </c>
      <c r="B39" s="264"/>
      <c r="C39" s="49">
        <f>E39+AH39+AL39+AO39</f>
        <v>5650</v>
      </c>
      <c r="D39" s="49">
        <f t="shared" si="5"/>
        <v>2006</v>
      </c>
      <c r="E39" s="50">
        <f>SUM(E27:E38)</f>
        <v>2834</v>
      </c>
      <c r="F39" s="50">
        <f>SUM(F27:F38)</f>
        <v>701</v>
      </c>
      <c r="G39" s="50">
        <f>E39-SUM(H39:M39)</f>
        <v>1408</v>
      </c>
      <c r="H39" s="50">
        <f t="shared" ref="H39:M39" si="8">SUM(H27:H38)</f>
        <v>463</v>
      </c>
      <c r="I39" s="50">
        <f t="shared" si="8"/>
        <v>195</v>
      </c>
      <c r="J39" s="50">
        <f t="shared" si="8"/>
        <v>538</v>
      </c>
      <c r="K39" s="50">
        <f t="shared" si="8"/>
        <v>88</v>
      </c>
      <c r="L39" s="50">
        <f t="shared" si="8"/>
        <v>95</v>
      </c>
      <c r="M39" s="50">
        <f t="shared" si="8"/>
        <v>47</v>
      </c>
      <c r="N39" s="50">
        <f>SUM(N27:N38)</f>
        <v>1858</v>
      </c>
      <c r="O39" s="50">
        <f t="shared" ref="O39:AG39" si="9">SUM(O27:O38)</f>
        <v>176</v>
      </c>
      <c r="P39" s="50">
        <f t="shared" si="9"/>
        <v>416</v>
      </c>
      <c r="Q39" s="50">
        <f t="shared" si="9"/>
        <v>123</v>
      </c>
      <c r="R39" s="50">
        <f t="shared" si="9"/>
        <v>27</v>
      </c>
      <c r="S39" s="50">
        <f t="shared" si="9"/>
        <v>46</v>
      </c>
      <c r="T39" s="50">
        <f t="shared" si="9"/>
        <v>9</v>
      </c>
      <c r="U39" s="50">
        <f t="shared" si="9"/>
        <v>14</v>
      </c>
      <c r="V39" s="50">
        <f t="shared" si="9"/>
        <v>40</v>
      </c>
      <c r="W39" s="50">
        <f t="shared" si="9"/>
        <v>313</v>
      </c>
      <c r="X39" s="50">
        <f t="shared" si="9"/>
        <v>78</v>
      </c>
      <c r="Y39" s="50">
        <f t="shared" si="9"/>
        <v>147</v>
      </c>
      <c r="Z39" s="50">
        <f t="shared" si="9"/>
        <v>71</v>
      </c>
      <c r="AA39" s="50">
        <f t="shared" si="9"/>
        <v>71</v>
      </c>
      <c r="AB39" s="50">
        <f t="shared" si="9"/>
        <v>79</v>
      </c>
      <c r="AC39" s="50">
        <f t="shared" si="9"/>
        <v>23</v>
      </c>
      <c r="AD39" s="50">
        <f t="shared" si="9"/>
        <v>27</v>
      </c>
      <c r="AE39" s="50">
        <f t="shared" si="9"/>
        <v>13</v>
      </c>
      <c r="AF39" s="50">
        <f t="shared" si="9"/>
        <v>9</v>
      </c>
      <c r="AG39" s="50">
        <f t="shared" si="9"/>
        <v>24</v>
      </c>
      <c r="AH39" s="50">
        <f t="shared" ref="AH39:AQ39" si="10">SUM(AH27:AH38)</f>
        <v>448</v>
      </c>
      <c r="AI39" s="50">
        <f t="shared" si="10"/>
        <v>180</v>
      </c>
      <c r="AJ39" s="50">
        <f t="shared" si="10"/>
        <v>424</v>
      </c>
      <c r="AK39" s="50">
        <f t="shared" si="10"/>
        <v>7</v>
      </c>
      <c r="AL39" s="50">
        <f t="shared" si="10"/>
        <v>566</v>
      </c>
      <c r="AM39" s="50">
        <f t="shared" si="10"/>
        <v>207</v>
      </c>
      <c r="AN39" s="50">
        <f t="shared" si="10"/>
        <v>363</v>
      </c>
      <c r="AO39" s="50">
        <f t="shared" si="10"/>
        <v>1802</v>
      </c>
      <c r="AP39" s="50">
        <f t="shared" si="10"/>
        <v>918</v>
      </c>
      <c r="AQ39" s="50">
        <f t="shared" si="10"/>
        <v>2595</v>
      </c>
      <c r="AR39" s="4"/>
      <c r="AS39" s="4"/>
      <c r="AT39" s="4"/>
      <c r="AU39" s="4"/>
      <c r="AV39" s="4"/>
    </row>
    <row r="40" spans="1:48" ht="12.75" customHeight="1">
      <c r="A40" s="265" t="s">
        <v>286</v>
      </c>
      <c r="B40" s="266"/>
      <c r="C40" s="48">
        <v>5950</v>
      </c>
      <c r="D40" s="48">
        <v>2162</v>
      </c>
      <c r="E40" s="148">
        <v>2661</v>
      </c>
      <c r="F40" s="149">
        <v>696</v>
      </c>
      <c r="G40" s="149">
        <v>1239</v>
      </c>
      <c r="H40" s="149">
        <v>475</v>
      </c>
      <c r="I40" s="149">
        <v>210</v>
      </c>
      <c r="J40" s="149">
        <v>537</v>
      </c>
      <c r="K40" s="149">
        <v>89</v>
      </c>
      <c r="L40" s="149">
        <v>87</v>
      </c>
      <c r="M40" s="149">
        <v>24</v>
      </c>
      <c r="N40" s="149">
        <v>1666</v>
      </c>
      <c r="O40" s="149">
        <v>124</v>
      </c>
      <c r="P40" s="149">
        <v>382</v>
      </c>
      <c r="Q40" s="149">
        <v>82</v>
      </c>
      <c r="R40" s="149">
        <v>20</v>
      </c>
      <c r="S40" s="149">
        <v>41</v>
      </c>
      <c r="T40" s="149">
        <v>8</v>
      </c>
      <c r="U40" s="149">
        <v>12</v>
      </c>
      <c r="V40" s="149">
        <v>20</v>
      </c>
      <c r="W40" s="149">
        <v>210</v>
      </c>
      <c r="X40" s="149">
        <v>37</v>
      </c>
      <c r="Y40" s="149">
        <v>114</v>
      </c>
      <c r="Z40" s="149">
        <v>30</v>
      </c>
      <c r="AA40" s="149">
        <v>58</v>
      </c>
      <c r="AB40" s="149">
        <v>43</v>
      </c>
      <c r="AC40" s="149">
        <v>13</v>
      </c>
      <c r="AD40" s="149">
        <v>24</v>
      </c>
      <c r="AE40" s="149">
        <v>1</v>
      </c>
      <c r="AF40" s="149">
        <v>2</v>
      </c>
      <c r="AG40" s="149">
        <v>9</v>
      </c>
      <c r="AH40" s="149">
        <v>934</v>
      </c>
      <c r="AI40" s="149">
        <v>427</v>
      </c>
      <c r="AJ40" s="149">
        <v>890</v>
      </c>
      <c r="AK40" s="149">
        <v>22</v>
      </c>
      <c r="AL40" s="149">
        <v>574</v>
      </c>
      <c r="AM40" s="149">
        <v>135</v>
      </c>
      <c r="AN40" s="149">
        <v>310</v>
      </c>
      <c r="AO40" s="149">
        <v>1781</v>
      </c>
      <c r="AP40" s="149">
        <v>904</v>
      </c>
      <c r="AQ40" s="149">
        <v>2818</v>
      </c>
      <c r="AR40" s="4"/>
      <c r="AS40" s="4"/>
      <c r="AT40" s="4"/>
      <c r="AU40" s="4"/>
      <c r="AV40" s="4"/>
    </row>
    <row r="41" spans="1:48" ht="12.75" customHeight="1">
      <c r="A41" s="283" t="s">
        <v>284</v>
      </c>
      <c r="B41" s="284"/>
      <c r="C41" s="44">
        <f t="shared" ref="C41:G41" si="11">C39-C40</f>
        <v>-300</v>
      </c>
      <c r="D41" s="44">
        <f t="shared" si="11"/>
        <v>-156</v>
      </c>
      <c r="E41" s="44">
        <f t="shared" si="11"/>
        <v>173</v>
      </c>
      <c r="F41" s="44">
        <f t="shared" si="11"/>
        <v>5</v>
      </c>
      <c r="G41" s="44">
        <f t="shared" si="11"/>
        <v>169</v>
      </c>
      <c r="H41" s="44">
        <f t="shared" ref="H41:AG41" si="12">H39-H40</f>
        <v>-12</v>
      </c>
      <c r="I41" s="44">
        <f t="shared" si="12"/>
        <v>-15</v>
      </c>
      <c r="J41" s="44">
        <f t="shared" si="12"/>
        <v>1</v>
      </c>
      <c r="K41" s="44">
        <f t="shared" si="12"/>
        <v>-1</v>
      </c>
      <c r="L41" s="44">
        <f t="shared" si="12"/>
        <v>8</v>
      </c>
      <c r="M41" s="44">
        <f t="shared" si="12"/>
        <v>23</v>
      </c>
      <c r="N41" s="44">
        <f t="shared" si="12"/>
        <v>192</v>
      </c>
      <c r="O41" s="44">
        <f t="shared" si="12"/>
        <v>52</v>
      </c>
      <c r="P41" s="44">
        <f t="shared" si="12"/>
        <v>34</v>
      </c>
      <c r="Q41" s="44">
        <f t="shared" si="12"/>
        <v>41</v>
      </c>
      <c r="R41" s="44">
        <f t="shared" si="12"/>
        <v>7</v>
      </c>
      <c r="S41" s="44">
        <f t="shared" si="12"/>
        <v>5</v>
      </c>
      <c r="T41" s="44">
        <f t="shared" si="12"/>
        <v>1</v>
      </c>
      <c r="U41" s="44">
        <f t="shared" si="12"/>
        <v>2</v>
      </c>
      <c r="V41" s="44">
        <f t="shared" si="12"/>
        <v>20</v>
      </c>
      <c r="W41" s="44">
        <f t="shared" si="12"/>
        <v>103</v>
      </c>
      <c r="X41" s="44">
        <f t="shared" si="12"/>
        <v>41</v>
      </c>
      <c r="Y41" s="44">
        <f t="shared" si="12"/>
        <v>33</v>
      </c>
      <c r="Z41" s="44">
        <f t="shared" si="12"/>
        <v>41</v>
      </c>
      <c r="AA41" s="44">
        <f t="shared" si="12"/>
        <v>13</v>
      </c>
      <c r="AB41" s="44">
        <f t="shared" si="12"/>
        <v>36</v>
      </c>
      <c r="AC41" s="44">
        <f t="shared" si="12"/>
        <v>10</v>
      </c>
      <c r="AD41" s="44">
        <f t="shared" si="12"/>
        <v>3</v>
      </c>
      <c r="AE41" s="44">
        <f t="shared" si="12"/>
        <v>12</v>
      </c>
      <c r="AF41" s="44">
        <f t="shared" si="12"/>
        <v>7</v>
      </c>
      <c r="AG41" s="44">
        <f t="shared" si="12"/>
        <v>15</v>
      </c>
      <c r="AH41" s="44">
        <f t="shared" ref="AH41:AQ41" si="13">AH39-AH40</f>
        <v>-486</v>
      </c>
      <c r="AI41" s="44">
        <f t="shared" si="13"/>
        <v>-247</v>
      </c>
      <c r="AJ41" s="44">
        <f t="shared" si="13"/>
        <v>-466</v>
      </c>
      <c r="AK41" s="44">
        <f t="shared" si="13"/>
        <v>-15</v>
      </c>
      <c r="AL41" s="44">
        <f t="shared" si="13"/>
        <v>-8</v>
      </c>
      <c r="AM41" s="44">
        <f t="shared" si="13"/>
        <v>72</v>
      </c>
      <c r="AN41" s="44">
        <f t="shared" si="13"/>
        <v>53</v>
      </c>
      <c r="AO41" s="44">
        <f t="shared" si="13"/>
        <v>21</v>
      </c>
      <c r="AP41" s="44">
        <f t="shared" si="13"/>
        <v>14</v>
      </c>
      <c r="AQ41" s="44">
        <f t="shared" si="13"/>
        <v>-223</v>
      </c>
      <c r="AR41" s="4"/>
      <c r="AS41" s="4"/>
      <c r="AT41" s="4"/>
      <c r="AU41" s="4"/>
      <c r="AV41" s="4"/>
    </row>
    <row r="42" spans="1:48" ht="4.5" customHeight="1">
      <c r="A42" s="15"/>
      <c r="B42" s="16"/>
      <c r="C42" s="46"/>
      <c r="D42" s="46"/>
      <c r="E42" s="46"/>
      <c r="F42" s="46"/>
      <c r="G42" s="46"/>
      <c r="H42" s="46"/>
      <c r="I42" s="46"/>
      <c r="J42" s="46"/>
      <c r="K42" s="46"/>
      <c r="L42" s="46"/>
      <c r="M42" s="46"/>
      <c r="N42" s="46"/>
      <c r="O42" s="41"/>
      <c r="P42" s="46"/>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
      <c r="AS42" s="4"/>
      <c r="AT42" s="4"/>
      <c r="AU42" s="4"/>
      <c r="AV42" s="4"/>
    </row>
    <row r="43" spans="1:48" ht="12.75" customHeight="1">
      <c r="A43" s="263" t="s">
        <v>287</v>
      </c>
      <c r="B43" s="264"/>
      <c r="C43" s="51">
        <f>SUM(C23,C39)</f>
        <v>6597</v>
      </c>
      <c r="D43" s="52" t="s">
        <v>159</v>
      </c>
      <c r="E43" s="51">
        <f t="shared" ref="E43:AQ43" si="14">SUM(E23,E39)</f>
        <v>2894</v>
      </c>
      <c r="F43" s="51">
        <f t="shared" si="14"/>
        <v>707</v>
      </c>
      <c r="G43" s="51">
        <f t="shared" si="14"/>
        <v>1444</v>
      </c>
      <c r="H43" s="51">
        <f t="shared" si="14"/>
        <v>464</v>
      </c>
      <c r="I43" s="51">
        <f t="shared" si="14"/>
        <v>196</v>
      </c>
      <c r="J43" s="51">
        <f t="shared" si="14"/>
        <v>545</v>
      </c>
      <c r="K43" s="51">
        <f t="shared" si="14"/>
        <v>90</v>
      </c>
      <c r="L43" s="51">
        <f t="shared" si="14"/>
        <v>99</v>
      </c>
      <c r="M43" s="51">
        <f t="shared" si="14"/>
        <v>56</v>
      </c>
      <c r="N43" s="51">
        <f>SUM(N23,N39)</f>
        <v>1907</v>
      </c>
      <c r="O43" s="51">
        <f>SUM(O23,O39)</f>
        <v>177</v>
      </c>
      <c r="P43" s="51">
        <f t="shared" ref="P43:AG43" si="15">SUM(P23,P39)</f>
        <v>419</v>
      </c>
      <c r="Q43" s="51">
        <f t="shared" si="15"/>
        <v>124</v>
      </c>
      <c r="R43" s="51">
        <f t="shared" si="15"/>
        <v>27</v>
      </c>
      <c r="S43" s="51">
        <f t="shared" si="15"/>
        <v>47</v>
      </c>
      <c r="T43" s="51">
        <f t="shared" si="15"/>
        <v>9</v>
      </c>
      <c r="U43" s="51">
        <f t="shared" si="15"/>
        <v>14</v>
      </c>
      <c r="V43" s="51">
        <f t="shared" si="15"/>
        <v>40</v>
      </c>
      <c r="W43" s="51">
        <f t="shared" si="15"/>
        <v>316</v>
      </c>
      <c r="X43" s="51">
        <f t="shared" si="15"/>
        <v>79</v>
      </c>
      <c r="Y43" s="51">
        <f t="shared" si="15"/>
        <v>150</v>
      </c>
      <c r="Z43" s="51">
        <f t="shared" si="15"/>
        <v>71</v>
      </c>
      <c r="AA43" s="51">
        <f t="shared" si="15"/>
        <v>71</v>
      </c>
      <c r="AB43" s="51">
        <f t="shared" si="15"/>
        <v>79</v>
      </c>
      <c r="AC43" s="51">
        <f t="shared" si="15"/>
        <v>23</v>
      </c>
      <c r="AD43" s="51">
        <f t="shared" si="15"/>
        <v>27</v>
      </c>
      <c r="AE43" s="51">
        <f t="shared" si="15"/>
        <v>13</v>
      </c>
      <c r="AF43" s="51">
        <f t="shared" si="15"/>
        <v>9</v>
      </c>
      <c r="AG43" s="51">
        <f t="shared" si="15"/>
        <v>24</v>
      </c>
      <c r="AH43" s="51">
        <f t="shared" si="14"/>
        <v>448</v>
      </c>
      <c r="AI43" s="51">
        <f t="shared" si="14"/>
        <v>180</v>
      </c>
      <c r="AJ43" s="51">
        <f t="shared" si="14"/>
        <v>424</v>
      </c>
      <c r="AK43" s="51">
        <f t="shared" si="14"/>
        <v>7</v>
      </c>
      <c r="AL43" s="51">
        <f t="shared" si="14"/>
        <v>772</v>
      </c>
      <c r="AM43" s="51">
        <f t="shared" si="14"/>
        <v>289</v>
      </c>
      <c r="AN43" s="51">
        <f t="shared" si="14"/>
        <v>456</v>
      </c>
      <c r="AO43" s="51">
        <f t="shared" si="14"/>
        <v>2483</v>
      </c>
      <c r="AP43" s="51">
        <f t="shared" si="14"/>
        <v>919</v>
      </c>
      <c r="AQ43" s="51">
        <f t="shared" si="14"/>
        <v>5694</v>
      </c>
      <c r="AR43" s="4"/>
      <c r="AS43" s="4"/>
      <c r="AT43" s="4"/>
      <c r="AU43" s="4"/>
      <c r="AV43" s="4"/>
    </row>
    <row r="44" spans="1:48" ht="12.75" customHeight="1">
      <c r="A44" s="281" t="s">
        <v>211</v>
      </c>
      <c r="B44" s="282"/>
      <c r="C44" s="151">
        <v>6832</v>
      </c>
      <c r="D44" s="45" t="s">
        <v>159</v>
      </c>
      <c r="E44" s="151">
        <v>2713</v>
      </c>
      <c r="F44" s="151">
        <v>703</v>
      </c>
      <c r="G44" s="151">
        <v>1268</v>
      </c>
      <c r="H44" s="150">
        <v>476</v>
      </c>
      <c r="I44" s="150">
        <v>211</v>
      </c>
      <c r="J44" s="150">
        <v>541</v>
      </c>
      <c r="K44" s="150">
        <v>94</v>
      </c>
      <c r="L44" s="150">
        <v>91</v>
      </c>
      <c r="M44" s="150">
        <v>32</v>
      </c>
      <c r="N44" s="150">
        <v>1708</v>
      </c>
      <c r="O44" s="152">
        <v>126</v>
      </c>
      <c r="P44" s="150">
        <v>389</v>
      </c>
      <c r="Q44" s="152">
        <v>82</v>
      </c>
      <c r="R44" s="152">
        <v>20</v>
      </c>
      <c r="S44" s="152">
        <v>41</v>
      </c>
      <c r="T44" s="152">
        <v>8</v>
      </c>
      <c r="U44" s="152">
        <v>12</v>
      </c>
      <c r="V44" s="152">
        <v>20</v>
      </c>
      <c r="W44" s="152">
        <v>225</v>
      </c>
      <c r="X44" s="152">
        <v>42</v>
      </c>
      <c r="Y44" s="152">
        <v>125</v>
      </c>
      <c r="Z44" s="152">
        <v>30</v>
      </c>
      <c r="AA44" s="152">
        <v>61</v>
      </c>
      <c r="AB44" s="152">
        <v>44</v>
      </c>
      <c r="AC44" s="152">
        <v>14</v>
      </c>
      <c r="AD44" s="152">
        <v>24</v>
      </c>
      <c r="AE44" s="152">
        <v>1</v>
      </c>
      <c r="AF44" s="152">
        <v>2</v>
      </c>
      <c r="AG44" s="152">
        <v>9</v>
      </c>
      <c r="AH44" s="151">
        <v>934</v>
      </c>
      <c r="AI44" s="151">
        <v>427</v>
      </c>
      <c r="AJ44" s="151">
        <v>890</v>
      </c>
      <c r="AK44" s="151">
        <v>22</v>
      </c>
      <c r="AL44" s="151">
        <v>770</v>
      </c>
      <c r="AM44" s="151">
        <v>214</v>
      </c>
      <c r="AN44" s="151">
        <v>402</v>
      </c>
      <c r="AO44" s="151">
        <v>2415</v>
      </c>
      <c r="AP44" s="151">
        <v>904</v>
      </c>
      <c r="AQ44" s="151">
        <v>6389</v>
      </c>
      <c r="AR44" s="4"/>
      <c r="AS44" s="4"/>
      <c r="AT44" s="4"/>
      <c r="AU44" s="4"/>
      <c r="AV44" s="4"/>
    </row>
    <row r="45" spans="1:48" ht="12.75" customHeight="1">
      <c r="A45" s="283" t="s">
        <v>284</v>
      </c>
      <c r="B45" s="284"/>
      <c r="C45" s="44">
        <f>C43-C44</f>
        <v>-235</v>
      </c>
      <c r="D45" s="45" t="s">
        <v>159</v>
      </c>
      <c r="E45" s="44">
        <f>E43-E44</f>
        <v>181</v>
      </c>
      <c r="F45" s="44">
        <f t="shared" ref="F45:AQ45" si="16">F43-F44</f>
        <v>4</v>
      </c>
      <c r="G45" s="44">
        <f t="shared" si="16"/>
        <v>176</v>
      </c>
      <c r="H45" s="44">
        <f t="shared" si="16"/>
        <v>-12</v>
      </c>
      <c r="I45" s="44">
        <f t="shared" si="16"/>
        <v>-15</v>
      </c>
      <c r="J45" s="44">
        <f t="shared" si="16"/>
        <v>4</v>
      </c>
      <c r="K45" s="44">
        <f t="shared" si="16"/>
        <v>-4</v>
      </c>
      <c r="L45" s="44">
        <f t="shared" si="16"/>
        <v>8</v>
      </c>
      <c r="M45" s="44">
        <f t="shared" si="16"/>
        <v>24</v>
      </c>
      <c r="N45" s="44">
        <f t="shared" si="16"/>
        <v>199</v>
      </c>
      <c r="O45" s="44">
        <f t="shared" si="16"/>
        <v>51</v>
      </c>
      <c r="P45" s="44">
        <f t="shared" si="16"/>
        <v>30</v>
      </c>
      <c r="Q45" s="44">
        <f t="shared" si="16"/>
        <v>42</v>
      </c>
      <c r="R45" s="44">
        <f t="shared" si="16"/>
        <v>7</v>
      </c>
      <c r="S45" s="44">
        <f t="shared" si="16"/>
        <v>6</v>
      </c>
      <c r="T45" s="44">
        <f t="shared" si="16"/>
        <v>1</v>
      </c>
      <c r="U45" s="44">
        <f t="shared" si="16"/>
        <v>2</v>
      </c>
      <c r="V45" s="44">
        <f t="shared" si="16"/>
        <v>20</v>
      </c>
      <c r="W45" s="44">
        <f t="shared" si="16"/>
        <v>91</v>
      </c>
      <c r="X45" s="44">
        <f t="shared" si="16"/>
        <v>37</v>
      </c>
      <c r="Y45" s="44">
        <f t="shared" si="16"/>
        <v>25</v>
      </c>
      <c r="Z45" s="44">
        <f t="shared" si="16"/>
        <v>41</v>
      </c>
      <c r="AA45" s="44">
        <f t="shared" si="16"/>
        <v>10</v>
      </c>
      <c r="AB45" s="44">
        <f t="shared" si="16"/>
        <v>35</v>
      </c>
      <c r="AC45" s="44">
        <f t="shared" si="16"/>
        <v>9</v>
      </c>
      <c r="AD45" s="44">
        <f t="shared" si="16"/>
        <v>3</v>
      </c>
      <c r="AE45" s="44">
        <f t="shared" si="16"/>
        <v>12</v>
      </c>
      <c r="AF45" s="44">
        <f t="shared" si="16"/>
        <v>7</v>
      </c>
      <c r="AG45" s="44">
        <f t="shared" si="16"/>
        <v>15</v>
      </c>
      <c r="AH45" s="44">
        <f t="shared" si="16"/>
        <v>-486</v>
      </c>
      <c r="AI45" s="44">
        <f t="shared" si="16"/>
        <v>-247</v>
      </c>
      <c r="AJ45" s="44">
        <f t="shared" si="16"/>
        <v>-466</v>
      </c>
      <c r="AK45" s="44">
        <f t="shared" si="16"/>
        <v>-15</v>
      </c>
      <c r="AL45" s="44">
        <f t="shared" si="16"/>
        <v>2</v>
      </c>
      <c r="AM45" s="44">
        <f t="shared" si="16"/>
        <v>75</v>
      </c>
      <c r="AN45" s="44">
        <f t="shared" si="16"/>
        <v>54</v>
      </c>
      <c r="AO45" s="44">
        <f t="shared" si="16"/>
        <v>68</v>
      </c>
      <c r="AP45" s="44">
        <f t="shared" si="16"/>
        <v>15</v>
      </c>
      <c r="AQ45" s="44">
        <f t="shared" si="16"/>
        <v>-695</v>
      </c>
      <c r="AR45" s="4"/>
      <c r="AS45" s="4"/>
      <c r="AT45" s="4"/>
      <c r="AU45" s="4"/>
      <c r="AV45" s="4"/>
    </row>
    <row r="46" spans="1:48" s="43" customFormat="1" ht="12.75" customHeight="1">
      <c r="A46" s="278" t="s">
        <v>163</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42"/>
      <c r="AS46" s="42"/>
      <c r="AT46" s="42"/>
      <c r="AU46" s="42"/>
      <c r="AV46" s="42"/>
    </row>
    <row r="47" spans="1:48" s="43" customFormat="1" ht="29.25" customHeight="1">
      <c r="A47" s="262" t="s">
        <v>162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42"/>
      <c r="AS47" s="42"/>
      <c r="AT47" s="42"/>
      <c r="AU47" s="42"/>
      <c r="AV47" s="42"/>
    </row>
    <row r="48" spans="1:48" s="43" customFormat="1" ht="14.25" customHeight="1">
      <c r="A48" s="262" t="s">
        <v>288</v>
      </c>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42"/>
      <c r="AS48" s="42"/>
      <c r="AT48" s="42"/>
      <c r="AU48" s="42"/>
      <c r="AV48" s="42"/>
    </row>
    <row r="49" spans="1:48" s="43" customFormat="1" ht="38.25" customHeight="1">
      <c r="A49" s="261" t="s">
        <v>174</v>
      </c>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42"/>
      <c r="AS49" s="42"/>
      <c r="AT49" s="42"/>
      <c r="AU49" s="42"/>
      <c r="AV49" s="42"/>
    </row>
    <row r="50" spans="1:48">
      <c r="A50" s="275" t="s">
        <v>186</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4"/>
    </row>
    <row r="51" spans="1:48">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8">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row>
    <row r="53" spans="1:48">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row>
    <row r="54" spans="1:48">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row>
    <row r="55" spans="1:48">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row>
    <row r="56" spans="1:48">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row>
  </sheetData>
  <sheetProtection algorithmName="SHA-512" hashValue="IRayWtYgf8cTQgbMsRio4E1Tvgn+AogzglTe7hx1s7k35YE8i/7X8XQWicLATVlnz+QuJK03HteL1dMdpDPueQ==" saltValue="4uvCTrtTW/ONvQ4uzC01Aw==" spinCount="100000" sheet="1" objects="1" scenarios="1"/>
  <mergeCells count="64">
    <mergeCell ref="A50:AQ50"/>
    <mergeCell ref="A48:AQ48"/>
    <mergeCell ref="A26:AQ26"/>
    <mergeCell ref="A46:AQ46"/>
    <mergeCell ref="A24:B24"/>
    <mergeCell ref="A44:B44"/>
    <mergeCell ref="A45:B45"/>
    <mergeCell ref="A43:B43"/>
    <mergeCell ref="A25:B25"/>
    <mergeCell ref="A41:B41"/>
    <mergeCell ref="A1:AQ1"/>
    <mergeCell ref="A2:AQ2"/>
    <mergeCell ref="A49:AQ49"/>
    <mergeCell ref="A47:AQ47"/>
    <mergeCell ref="A39:B39"/>
    <mergeCell ref="A40:B40"/>
    <mergeCell ref="A10:AQ10"/>
    <mergeCell ref="A23:B23"/>
    <mergeCell ref="A3:A8"/>
    <mergeCell ref="B3:B8"/>
    <mergeCell ref="C3:C8"/>
    <mergeCell ref="D3:D8"/>
    <mergeCell ref="E3:AN3"/>
    <mergeCell ref="AO3:AP7"/>
    <mergeCell ref="AQ3:AQ8"/>
    <mergeCell ref="E4:V4"/>
    <mergeCell ref="W4:AG4"/>
    <mergeCell ref="AH4:AN6"/>
    <mergeCell ref="E5:P5"/>
    <mergeCell ref="Q5:V5"/>
    <mergeCell ref="W5:AA5"/>
    <mergeCell ref="AB5:AG5"/>
    <mergeCell ref="E6:E8"/>
    <mergeCell ref="F6:F8"/>
    <mergeCell ref="G6:G8"/>
    <mergeCell ref="H6:M6"/>
    <mergeCell ref="N6:N8"/>
    <mergeCell ref="O6:O8"/>
    <mergeCell ref="P6:P8"/>
    <mergeCell ref="Q6:Q8"/>
    <mergeCell ref="AB6:AB8"/>
    <mergeCell ref="AC6:AC8"/>
    <mergeCell ref="AA6:AA8"/>
    <mergeCell ref="H7:H8"/>
    <mergeCell ref="I7:I8"/>
    <mergeCell ref="J7:J8"/>
    <mergeCell ref="K7:K8"/>
    <mergeCell ref="L7:L8"/>
    <mergeCell ref="W6:W8"/>
    <mergeCell ref="M7:M8"/>
    <mergeCell ref="X6:X8"/>
    <mergeCell ref="Y6:Y8"/>
    <mergeCell ref="Z6:Z8"/>
    <mergeCell ref="R6:R8"/>
    <mergeCell ref="S6:S8"/>
    <mergeCell ref="T6:T8"/>
    <mergeCell ref="U6:U8"/>
    <mergeCell ref="V6:V8"/>
    <mergeCell ref="AH7:AK7"/>
    <mergeCell ref="AL7:AN7"/>
    <mergeCell ref="AD6:AD8"/>
    <mergeCell ref="AE6:AE8"/>
    <mergeCell ref="AF6:AF8"/>
    <mergeCell ref="AG6:AG8"/>
  </mergeCells>
  <phoneticPr fontId="8" type="noConversion"/>
  <conditionalFormatting sqref="E27:F34 H27:AQ34 AH35:AN38">
    <cfRule type="cellIs" dxfId="489" priority="4" stopIfTrue="1" operator="equal">
      <formula>0</formula>
    </cfRule>
  </conditionalFormatting>
  <conditionalFormatting sqref="E18:AG19">
    <cfRule type="cellIs" dxfId="488" priority="2" stopIfTrue="1" operator="equal">
      <formula>0</formula>
    </cfRule>
  </conditionalFormatting>
  <conditionalFormatting sqref="E17:AG17">
    <cfRule type="cellIs" dxfId="487" priority="1" stopIfTrue="1" operator="equal">
      <formula>0</formula>
    </cfRule>
  </conditionalFormatting>
  <pageMargins left="0.74803149606299213" right="0.39370078740157483" top="0.39370078740157483" bottom="0.39370078740157483" header="0.51181102362204722" footer="0.51181102362204722"/>
  <pageSetup paperSize="9" scale="81"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Y50"/>
  <sheetViews>
    <sheetView workbookViewId="0">
      <selection activeCell="F27" sqref="F27"/>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229</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66</v>
      </c>
      <c r="D12" s="8">
        <f>F12+R12+X12+AC12+AI12+AM12+AP12</f>
        <v>23</v>
      </c>
      <c r="E12" s="98">
        <v>16</v>
      </c>
      <c r="F12" s="10">
        <v>3</v>
      </c>
      <c r="G12" s="9">
        <f t="shared" ref="G12:G19" si="0">E12-SUM(H12:M12)</f>
        <v>0</v>
      </c>
      <c r="H12" s="10">
        <v>16</v>
      </c>
      <c r="I12" s="10"/>
      <c r="J12" s="10"/>
      <c r="K12" s="10"/>
      <c r="L12" s="10"/>
      <c r="M12" s="10"/>
      <c r="N12" s="10">
        <v>16</v>
      </c>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v>10</v>
      </c>
      <c r="AM12" s="10">
        <v>0</v>
      </c>
      <c r="AN12" s="10">
        <v>5</v>
      </c>
      <c r="AO12" s="63">
        <v>40</v>
      </c>
      <c r="AP12" s="10">
        <v>20</v>
      </c>
      <c r="AQ12" s="10">
        <v>50</v>
      </c>
      <c r="AR12" s="4"/>
      <c r="AS12" s="104"/>
      <c r="AT12" s="4"/>
      <c r="AU12" s="4"/>
      <c r="AV12" s="4"/>
      <c r="AW12" s="4"/>
      <c r="AX12" s="4"/>
      <c r="AY12" s="4"/>
    </row>
    <row r="13" spans="1:51" ht="12" customHeight="1">
      <c r="A13" s="2" t="s">
        <v>88</v>
      </c>
      <c r="B13" s="33" t="s">
        <v>1</v>
      </c>
      <c r="C13" s="8">
        <f t="shared" ref="C13:D23" si="1">E13+Q13+W13+AB13+AH13+AL13+AO13</f>
        <v>10</v>
      </c>
      <c r="D13" s="8">
        <f t="shared" si="1"/>
        <v>1</v>
      </c>
      <c r="E13" s="98">
        <v>8</v>
      </c>
      <c r="F13" s="10"/>
      <c r="G13" s="9">
        <f t="shared" si="0"/>
        <v>0</v>
      </c>
      <c r="H13" s="10">
        <v>8</v>
      </c>
      <c r="I13" s="10"/>
      <c r="J13" s="10"/>
      <c r="K13" s="10"/>
      <c r="L13" s="10"/>
      <c r="M13" s="10"/>
      <c r="N13" s="10">
        <v>8</v>
      </c>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v>2</v>
      </c>
      <c r="AP13" s="10">
        <v>1</v>
      </c>
      <c r="AQ13" s="10">
        <v>30</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60</v>
      </c>
      <c r="D17" s="8">
        <f t="shared" si="1"/>
        <v>36</v>
      </c>
      <c r="E17" s="161">
        <v>15</v>
      </c>
      <c r="F17" s="34">
        <v>7</v>
      </c>
      <c r="G17" s="9">
        <f>E17-SUM(H17:M17)</f>
        <v>5</v>
      </c>
      <c r="H17" s="34">
        <v>2</v>
      </c>
      <c r="I17" s="34">
        <v>2</v>
      </c>
      <c r="J17" s="34">
        <v>5</v>
      </c>
      <c r="K17" s="34">
        <v>1</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45</v>
      </c>
      <c r="AP17" s="34">
        <v>29</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136</v>
      </c>
      <c r="D24" s="13">
        <f>SUM(D12:D23)</f>
        <v>60</v>
      </c>
      <c r="E24" s="115">
        <f>SUM(E12:E23)</f>
        <v>39</v>
      </c>
      <c r="F24" s="116">
        <f>SUM(F12:F23)</f>
        <v>10</v>
      </c>
      <c r="G24" s="116">
        <f>SUM(G12:G23)</f>
        <v>5</v>
      </c>
      <c r="H24" s="116">
        <f t="shared" ref="H24:AH24" si="2">SUM(H12:H23)</f>
        <v>26</v>
      </c>
      <c r="I24" s="116">
        <f t="shared" si="2"/>
        <v>2</v>
      </c>
      <c r="J24" s="116">
        <f t="shared" si="2"/>
        <v>5</v>
      </c>
      <c r="K24" s="116">
        <f t="shared" si="2"/>
        <v>1</v>
      </c>
      <c r="L24" s="116">
        <f t="shared" si="2"/>
        <v>0</v>
      </c>
      <c r="M24" s="116">
        <f t="shared" si="2"/>
        <v>0</v>
      </c>
      <c r="N24" s="116">
        <f t="shared" si="2"/>
        <v>24</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10</v>
      </c>
      <c r="AM24" s="13">
        <f t="shared" si="3"/>
        <v>0</v>
      </c>
      <c r="AN24" s="13">
        <f>SUM(AN12:AN23)</f>
        <v>5</v>
      </c>
      <c r="AO24" s="13">
        <f t="shared" si="3"/>
        <v>87</v>
      </c>
      <c r="AP24" s="13">
        <f>SUM(AP12:AP23)</f>
        <v>50</v>
      </c>
      <c r="AQ24" s="14">
        <f>SUM(AQ12:AQ23)</f>
        <v>80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8:AO38"/>
    <mergeCell ref="A39:AO39"/>
    <mergeCell ref="A31:AR31"/>
    <mergeCell ref="A34:AR34"/>
    <mergeCell ref="A35:AM35"/>
    <mergeCell ref="A36:AM36"/>
    <mergeCell ref="A37:AO37"/>
    <mergeCell ref="A28:AQ28"/>
    <mergeCell ref="A29:AR29"/>
    <mergeCell ref="A30:AR30"/>
    <mergeCell ref="AH9:AK9"/>
    <mergeCell ref="AL9:AN9"/>
    <mergeCell ref="AS9:AV10"/>
    <mergeCell ref="A24:B24"/>
    <mergeCell ref="AF8:AF10"/>
    <mergeCell ref="AG8:AG10"/>
    <mergeCell ref="H9:H10"/>
    <mergeCell ref="I9:I10"/>
    <mergeCell ref="Z8:Z10"/>
    <mergeCell ref="AA8:AA10"/>
    <mergeCell ref="N8:N10"/>
    <mergeCell ref="O8:O10"/>
    <mergeCell ref="P8:P10"/>
    <mergeCell ref="Q8:Q10"/>
    <mergeCell ref="Y8:Y10"/>
    <mergeCell ref="J9:J10"/>
    <mergeCell ref="K9:K10"/>
    <mergeCell ref="L9:L10"/>
    <mergeCell ref="M9:M10"/>
    <mergeCell ref="T8:T10"/>
    <mergeCell ref="U8:U10"/>
    <mergeCell ref="V8:V10"/>
    <mergeCell ref="W8:W10"/>
    <mergeCell ref="X8:X10"/>
    <mergeCell ref="A1:AQ1"/>
    <mergeCell ref="A2:AQ2"/>
    <mergeCell ref="A3:AQ3"/>
    <mergeCell ref="A4:AQ4"/>
    <mergeCell ref="A5:A10"/>
    <mergeCell ref="B5:B10"/>
    <mergeCell ref="C5:C10"/>
    <mergeCell ref="D5:D10"/>
    <mergeCell ref="R8:R10"/>
    <mergeCell ref="S8:S10"/>
    <mergeCell ref="AQ5:AQ10"/>
    <mergeCell ref="E6:V6"/>
    <mergeCell ref="W6:AG6"/>
    <mergeCell ref="AH6:AN8"/>
    <mergeCell ref="E7:P7"/>
    <mergeCell ref="Q7:V7"/>
    <mergeCell ref="A40:AO40"/>
    <mergeCell ref="A41:AR41"/>
    <mergeCell ref="E5:AN5"/>
    <mergeCell ref="AO5:AP9"/>
    <mergeCell ref="G8:G10"/>
    <mergeCell ref="H8:M8"/>
    <mergeCell ref="A32:AR32"/>
    <mergeCell ref="A33:AR33"/>
    <mergeCell ref="E8:E10"/>
    <mergeCell ref="F8:F10"/>
    <mergeCell ref="W7:AA7"/>
    <mergeCell ref="AB7:AG7"/>
    <mergeCell ref="AB8:AB10"/>
    <mergeCell ref="AC8:AC10"/>
    <mergeCell ref="AD8:AD10"/>
    <mergeCell ref="AE8:AE10"/>
  </mergeCells>
  <phoneticPr fontId="8" type="noConversion"/>
  <conditionalFormatting sqref="AL17:AQ19 H17:AG19 E17:F19">
    <cfRule type="cellIs" dxfId="430" priority="8" stopIfTrue="1" operator="equal">
      <formula>0</formula>
    </cfRule>
  </conditionalFormatting>
  <conditionalFormatting sqref="AH12:AH16">
    <cfRule type="cellIs" dxfId="429" priority="7" stopIfTrue="1" operator="equal">
      <formula>0</formula>
    </cfRule>
  </conditionalFormatting>
  <conditionalFormatting sqref="AL12:AL16">
    <cfRule type="cellIs" dxfId="428" priority="6" stopIfTrue="1" operator="equal">
      <formula>0</formula>
    </cfRule>
  </conditionalFormatting>
  <conditionalFormatting sqref="AH20:AH23">
    <cfRule type="cellIs" dxfId="427" priority="5" stopIfTrue="1" operator="equal">
      <formula>0</formula>
    </cfRule>
  </conditionalFormatting>
  <conditionalFormatting sqref="W12:W16">
    <cfRule type="cellIs" dxfId="426" priority="4" stopIfTrue="1" operator="equal">
      <formula>0</formula>
    </cfRule>
  </conditionalFormatting>
  <conditionalFormatting sqref="AB12:AB16">
    <cfRule type="cellIs" dxfId="425" priority="3" stopIfTrue="1" operator="equal">
      <formula>0</formula>
    </cfRule>
  </conditionalFormatting>
  <conditionalFormatting sqref="Q12:Q16">
    <cfRule type="cellIs" dxfId="424" priority="2" stopIfTrue="1" operator="equal">
      <formula>0</formula>
    </cfRule>
  </conditionalFormatting>
  <conditionalFormatting sqref="AO12:AO16">
    <cfRule type="cellIs" dxfId="423" priority="1" stopIfTrue="1" operator="equal">
      <formula>0</formula>
    </cfRule>
  </conditionalFormatting>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Y50"/>
  <sheetViews>
    <sheetView workbookViewId="0">
      <selection activeCell="A31" sqref="A31:AR3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4</v>
      </c>
      <c r="D12" s="8">
        <f>F12+R12+X12+AC12+AI12+AM12+AP12</f>
        <v>2</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v>4</v>
      </c>
      <c r="AM12" s="10">
        <v>2</v>
      </c>
      <c r="AN12" s="10">
        <v>2</v>
      </c>
      <c r="AO12" s="63">
        <f>AP12</f>
        <v>0</v>
      </c>
      <c r="AP12" s="10"/>
      <c r="AQ12" s="10">
        <v>21</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12</v>
      </c>
      <c r="D18" s="8">
        <f t="shared" si="1"/>
        <v>5</v>
      </c>
      <c r="E18" s="161">
        <v>9</v>
      </c>
      <c r="F18" s="34">
        <v>4</v>
      </c>
      <c r="G18" s="9">
        <f t="shared" si="0"/>
        <v>2</v>
      </c>
      <c r="H18" s="34">
        <v>5</v>
      </c>
      <c r="I18" s="34">
        <v>1</v>
      </c>
      <c r="J18" s="34">
        <v>1</v>
      </c>
      <c r="K18" s="34">
        <v>0</v>
      </c>
      <c r="L18" s="34">
        <v>0</v>
      </c>
      <c r="M18" s="34">
        <v>0</v>
      </c>
      <c r="N18" s="34">
        <v>7</v>
      </c>
      <c r="O18" s="34">
        <v>0</v>
      </c>
      <c r="P18" s="105">
        <v>2</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3</v>
      </c>
      <c r="AM18" s="34">
        <v>1</v>
      </c>
      <c r="AN18" s="34">
        <v>3</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9</v>
      </c>
      <c r="D20" s="8">
        <f t="shared" si="1"/>
        <v>2</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9</v>
      </c>
      <c r="AI20" s="10">
        <v>2</v>
      </c>
      <c r="AJ20" s="10">
        <v>9</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25</v>
      </c>
      <c r="D24" s="13">
        <f>SUM(D12:D23)</f>
        <v>9</v>
      </c>
      <c r="E24" s="115">
        <f>SUM(E12:E23)</f>
        <v>9</v>
      </c>
      <c r="F24" s="116">
        <f>SUM(F12:F23)</f>
        <v>4</v>
      </c>
      <c r="G24" s="116">
        <f>SUM(G12:G23)</f>
        <v>2</v>
      </c>
      <c r="H24" s="116">
        <f t="shared" ref="H24:AH24" si="2">SUM(H12:H23)</f>
        <v>5</v>
      </c>
      <c r="I24" s="116">
        <f t="shared" si="2"/>
        <v>1</v>
      </c>
      <c r="J24" s="116">
        <f t="shared" si="2"/>
        <v>1</v>
      </c>
      <c r="K24" s="116">
        <f t="shared" si="2"/>
        <v>0</v>
      </c>
      <c r="L24" s="116">
        <f t="shared" si="2"/>
        <v>0</v>
      </c>
      <c r="M24" s="116">
        <f t="shared" si="2"/>
        <v>0</v>
      </c>
      <c r="N24" s="116">
        <f t="shared" si="2"/>
        <v>7</v>
      </c>
      <c r="O24" s="116">
        <f t="shared" si="2"/>
        <v>0</v>
      </c>
      <c r="P24" s="117">
        <f t="shared" si="2"/>
        <v>2</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9</v>
      </c>
      <c r="AI24" s="13">
        <f>SUM(AI12:AI23)</f>
        <v>2</v>
      </c>
      <c r="AJ24" s="13">
        <f t="shared" ref="AJ24:AO24" si="3">SUM(AJ12:AJ23)</f>
        <v>9</v>
      </c>
      <c r="AK24" s="13">
        <f t="shared" si="3"/>
        <v>0</v>
      </c>
      <c r="AL24" s="13">
        <f t="shared" si="3"/>
        <v>7</v>
      </c>
      <c r="AM24" s="13">
        <f t="shared" si="3"/>
        <v>3</v>
      </c>
      <c r="AN24" s="13">
        <f>SUM(AN12:AN23)</f>
        <v>5</v>
      </c>
      <c r="AO24" s="13">
        <f t="shared" si="3"/>
        <v>0</v>
      </c>
      <c r="AP24" s="13">
        <f>SUM(AP12:AP23)</f>
        <v>0</v>
      </c>
      <c r="AQ24" s="14">
        <f>SUM(AQ12:AQ23)</f>
        <v>21</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38:AO38"/>
    <mergeCell ref="A39:AO39"/>
    <mergeCell ref="A40:AO40"/>
    <mergeCell ref="A41:AR41"/>
    <mergeCell ref="A32:AR32"/>
    <mergeCell ref="A33:AR33"/>
    <mergeCell ref="A34:AR34"/>
    <mergeCell ref="A35:AM35"/>
    <mergeCell ref="A36:AM36"/>
    <mergeCell ref="A37:AO37"/>
    <mergeCell ref="A28:AQ28"/>
    <mergeCell ref="A29:AR29"/>
    <mergeCell ref="A30:AR30"/>
    <mergeCell ref="AH9:AK9"/>
    <mergeCell ref="AL9:AN9"/>
    <mergeCell ref="AS9:AV10"/>
    <mergeCell ref="A24:B24"/>
    <mergeCell ref="AD8:AD10"/>
    <mergeCell ref="AE8:AE10"/>
    <mergeCell ref="AF8:AF10"/>
    <mergeCell ref="AG8:AG10"/>
    <mergeCell ref="AC8:AC10"/>
    <mergeCell ref="H9:H10"/>
    <mergeCell ref="I9:I10"/>
    <mergeCell ref="J9:J10"/>
    <mergeCell ref="K9:K10"/>
    <mergeCell ref="L9:L10"/>
    <mergeCell ref="M9:M10"/>
    <mergeCell ref="X8:X10"/>
    <mergeCell ref="Y8:Y10"/>
    <mergeCell ref="Z8:Z10"/>
    <mergeCell ref="AA8:AA10"/>
    <mergeCell ref="W8:W10"/>
    <mergeCell ref="AB8:AB10"/>
    <mergeCell ref="AH6:AN8"/>
    <mergeCell ref="E7:P7"/>
    <mergeCell ref="Q7:V7"/>
    <mergeCell ref="W7:AA7"/>
    <mergeCell ref="AB7:AG7"/>
    <mergeCell ref="E8:E10"/>
    <mergeCell ref="F8:F10"/>
    <mergeCell ref="G8:G10"/>
    <mergeCell ref="H8:M8"/>
    <mergeCell ref="N8:N10"/>
    <mergeCell ref="R8:R10"/>
    <mergeCell ref="S8:S10"/>
    <mergeCell ref="T8:T10"/>
    <mergeCell ref="U8:U10"/>
    <mergeCell ref="V8:V10"/>
    <mergeCell ref="A1:AQ1"/>
    <mergeCell ref="A2:AQ2"/>
    <mergeCell ref="A3:AQ3"/>
    <mergeCell ref="O8:O10"/>
    <mergeCell ref="P8:P10"/>
    <mergeCell ref="Q8:Q10"/>
    <mergeCell ref="A4:AQ4"/>
    <mergeCell ref="A5:A10"/>
    <mergeCell ref="B5:B10"/>
    <mergeCell ref="C5:C10"/>
    <mergeCell ref="D5:D10"/>
    <mergeCell ref="E5:AN5"/>
    <mergeCell ref="AO5:AP9"/>
    <mergeCell ref="AQ5:AQ10"/>
    <mergeCell ref="E6:V6"/>
    <mergeCell ref="W6:AG6"/>
  </mergeCells>
  <phoneticPr fontId="8" type="noConversion"/>
  <conditionalFormatting sqref="AL17:AQ19 H17:AG19 E17:F19">
    <cfRule type="cellIs" dxfId="422" priority="8" stopIfTrue="1" operator="equal">
      <formula>0</formula>
    </cfRule>
  </conditionalFormatting>
  <conditionalFormatting sqref="AH12:AH16">
    <cfRule type="cellIs" dxfId="421" priority="7" stopIfTrue="1" operator="equal">
      <formula>0</formula>
    </cfRule>
  </conditionalFormatting>
  <conditionalFormatting sqref="AL12:AL16">
    <cfRule type="cellIs" dxfId="420" priority="6" stopIfTrue="1" operator="equal">
      <formula>0</formula>
    </cfRule>
  </conditionalFormatting>
  <conditionalFormatting sqref="AH20:AH23">
    <cfRule type="cellIs" dxfId="419" priority="5" stopIfTrue="1" operator="equal">
      <formula>0</formula>
    </cfRule>
  </conditionalFormatting>
  <conditionalFormatting sqref="W12:W16">
    <cfRule type="cellIs" dxfId="418" priority="4" stopIfTrue="1" operator="equal">
      <formula>0</formula>
    </cfRule>
  </conditionalFormatting>
  <conditionalFormatting sqref="AB12:AB16">
    <cfRule type="cellIs" dxfId="417" priority="3" stopIfTrue="1" operator="equal">
      <formula>0</formula>
    </cfRule>
  </conditionalFormatting>
  <conditionalFormatting sqref="Q12:Q16">
    <cfRule type="cellIs" dxfId="416" priority="2" stopIfTrue="1" operator="equal">
      <formula>0</formula>
    </cfRule>
  </conditionalFormatting>
  <conditionalFormatting sqref="AO12:AO16">
    <cfRule type="cellIs" dxfId="415" priority="1" stopIfTrue="1" operator="equal">
      <formula>0</formula>
    </cfRule>
  </conditionalFormatting>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Y50"/>
  <sheetViews>
    <sheetView workbookViewId="0">
      <selection activeCell="B23" sqref="B23"/>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231</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38</v>
      </c>
      <c r="D12" s="8">
        <f>F12+R12+X12+AC12+AI12+AM12+AP12</f>
        <v>11</v>
      </c>
      <c r="E12" s="98">
        <v>31</v>
      </c>
      <c r="F12" s="10">
        <v>7</v>
      </c>
      <c r="G12" s="9">
        <f t="shared" ref="G12:G19" si="0">E12-SUM(H12:M12)</f>
        <v>13</v>
      </c>
      <c r="H12" s="10">
        <v>7</v>
      </c>
      <c r="I12" s="10">
        <v>6</v>
      </c>
      <c r="J12" s="10">
        <v>3</v>
      </c>
      <c r="K12" s="10">
        <v>1</v>
      </c>
      <c r="L12" s="10">
        <v>1</v>
      </c>
      <c r="M12" s="10"/>
      <c r="N12" s="10">
        <v>17</v>
      </c>
      <c r="O12" s="10">
        <v>13</v>
      </c>
      <c r="P12" s="99">
        <v>1</v>
      </c>
      <c r="Q12" s="100">
        <v>2</v>
      </c>
      <c r="R12" s="10"/>
      <c r="S12" s="10"/>
      <c r="T12" s="10"/>
      <c r="U12" s="10">
        <v>1</v>
      </c>
      <c r="V12" s="101">
        <v>1</v>
      </c>
      <c r="W12" s="102">
        <v>1</v>
      </c>
      <c r="X12" s="10"/>
      <c r="Y12" s="10"/>
      <c r="Z12" s="10"/>
      <c r="AA12" s="103">
        <v>1</v>
      </c>
      <c r="AB12" s="100">
        <v>4</v>
      </c>
      <c r="AC12" s="10">
        <v>4</v>
      </c>
      <c r="AD12" s="10">
        <v>2</v>
      </c>
      <c r="AE12" s="10">
        <v>1</v>
      </c>
      <c r="AF12" s="10">
        <v>1</v>
      </c>
      <c r="AG12" s="101"/>
      <c r="AH12" s="102">
        <f>AJ12+AK12</f>
        <v>0</v>
      </c>
      <c r="AI12" s="10"/>
      <c r="AJ12" s="10"/>
      <c r="AK12" s="10"/>
      <c r="AL12" s="63">
        <f>AN12</f>
        <v>0</v>
      </c>
      <c r="AM12" s="10"/>
      <c r="AN12" s="10"/>
      <c r="AO12" s="63">
        <f>AP12</f>
        <v>0</v>
      </c>
      <c r="AP12" s="10"/>
      <c r="AQ12" s="10">
        <v>18</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51</v>
      </c>
      <c r="D17" s="8">
        <f t="shared" si="1"/>
        <v>23</v>
      </c>
      <c r="E17" s="161">
        <v>16</v>
      </c>
      <c r="F17" s="34">
        <v>5</v>
      </c>
      <c r="G17" s="9">
        <f>E17-SUM(H17:M17)</f>
        <v>7</v>
      </c>
      <c r="H17" s="34">
        <v>2</v>
      </c>
      <c r="I17" s="34">
        <v>3</v>
      </c>
      <c r="J17" s="34">
        <v>3</v>
      </c>
      <c r="K17" s="34">
        <v>0</v>
      </c>
      <c r="L17" s="34">
        <v>1</v>
      </c>
      <c r="M17" s="34">
        <v>0</v>
      </c>
      <c r="N17" s="34">
        <v>15</v>
      </c>
      <c r="O17" s="34">
        <v>0</v>
      </c>
      <c r="P17" s="105">
        <v>1</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5</v>
      </c>
      <c r="AM17" s="34">
        <v>5</v>
      </c>
      <c r="AN17" s="34">
        <v>2</v>
      </c>
      <c r="AO17" s="34">
        <v>30</v>
      </c>
      <c r="AP17" s="34">
        <v>13</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21</v>
      </c>
      <c r="D20" s="8">
        <f t="shared" si="1"/>
        <v>14</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21</v>
      </c>
      <c r="AI20" s="10">
        <v>14</v>
      </c>
      <c r="AJ20" s="10">
        <v>20</v>
      </c>
      <c r="AK20" s="10">
        <v>1</v>
      </c>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1</v>
      </c>
      <c r="D21" s="8">
        <f t="shared" si="1"/>
        <v>1</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1</v>
      </c>
      <c r="AI21" s="10">
        <v>1</v>
      </c>
      <c r="AJ21" s="10">
        <v>1</v>
      </c>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111</v>
      </c>
      <c r="D24" s="13">
        <f>SUM(D12:D23)</f>
        <v>49</v>
      </c>
      <c r="E24" s="115">
        <f>SUM(E12:E23)</f>
        <v>47</v>
      </c>
      <c r="F24" s="116">
        <f>SUM(F12:F23)</f>
        <v>12</v>
      </c>
      <c r="G24" s="116">
        <f>SUM(G12:G23)</f>
        <v>20</v>
      </c>
      <c r="H24" s="116">
        <f t="shared" ref="H24:AH24" si="2">SUM(H12:H23)</f>
        <v>9</v>
      </c>
      <c r="I24" s="116">
        <f t="shared" si="2"/>
        <v>9</v>
      </c>
      <c r="J24" s="116">
        <f t="shared" si="2"/>
        <v>6</v>
      </c>
      <c r="K24" s="116">
        <f t="shared" si="2"/>
        <v>1</v>
      </c>
      <c r="L24" s="116">
        <f t="shared" si="2"/>
        <v>2</v>
      </c>
      <c r="M24" s="116">
        <f t="shared" si="2"/>
        <v>0</v>
      </c>
      <c r="N24" s="116">
        <f t="shared" si="2"/>
        <v>32</v>
      </c>
      <c r="O24" s="116">
        <f t="shared" si="2"/>
        <v>13</v>
      </c>
      <c r="P24" s="117">
        <f t="shared" si="2"/>
        <v>2</v>
      </c>
      <c r="Q24" s="116">
        <f t="shared" si="2"/>
        <v>2</v>
      </c>
      <c r="R24" s="116">
        <f t="shared" si="2"/>
        <v>0</v>
      </c>
      <c r="S24" s="116">
        <f t="shared" si="2"/>
        <v>0</v>
      </c>
      <c r="T24" s="116">
        <f t="shared" si="2"/>
        <v>0</v>
      </c>
      <c r="U24" s="116">
        <f t="shared" si="2"/>
        <v>1</v>
      </c>
      <c r="V24" s="118">
        <f t="shared" si="2"/>
        <v>1</v>
      </c>
      <c r="W24" s="116">
        <f t="shared" si="2"/>
        <v>1</v>
      </c>
      <c r="X24" s="116">
        <f t="shared" si="2"/>
        <v>0</v>
      </c>
      <c r="Y24" s="116">
        <f t="shared" si="2"/>
        <v>0</v>
      </c>
      <c r="Z24" s="116">
        <f t="shared" si="2"/>
        <v>0</v>
      </c>
      <c r="AA24" s="116">
        <f t="shared" si="2"/>
        <v>1</v>
      </c>
      <c r="AB24" s="119">
        <f t="shared" si="2"/>
        <v>4</v>
      </c>
      <c r="AC24" s="116">
        <f t="shared" si="2"/>
        <v>4</v>
      </c>
      <c r="AD24" s="116">
        <f t="shared" si="2"/>
        <v>2</v>
      </c>
      <c r="AE24" s="116">
        <f t="shared" si="2"/>
        <v>1</v>
      </c>
      <c r="AF24" s="116">
        <f t="shared" si="2"/>
        <v>1</v>
      </c>
      <c r="AG24" s="118">
        <f t="shared" si="2"/>
        <v>0</v>
      </c>
      <c r="AH24" s="120">
        <f t="shared" si="2"/>
        <v>22</v>
      </c>
      <c r="AI24" s="13">
        <f>SUM(AI12:AI23)</f>
        <v>15</v>
      </c>
      <c r="AJ24" s="13">
        <f t="shared" ref="AJ24:AO24" si="3">SUM(AJ12:AJ23)</f>
        <v>21</v>
      </c>
      <c r="AK24" s="13">
        <f t="shared" si="3"/>
        <v>1</v>
      </c>
      <c r="AL24" s="13">
        <f t="shared" si="3"/>
        <v>5</v>
      </c>
      <c r="AM24" s="13">
        <f t="shared" si="3"/>
        <v>5</v>
      </c>
      <c r="AN24" s="13">
        <f>SUM(AN12:AN23)</f>
        <v>2</v>
      </c>
      <c r="AO24" s="13">
        <f t="shared" si="3"/>
        <v>30</v>
      </c>
      <c r="AP24" s="13">
        <f>SUM(AP12:AP23)</f>
        <v>13</v>
      </c>
      <c r="AQ24" s="14">
        <f>SUM(AQ12:AQ23)</f>
        <v>18</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38:AO38"/>
    <mergeCell ref="A39:AO39"/>
    <mergeCell ref="A40:AO40"/>
    <mergeCell ref="A41:AR41"/>
    <mergeCell ref="A32:AR32"/>
    <mergeCell ref="A33:AR33"/>
    <mergeCell ref="A34:AR34"/>
    <mergeCell ref="A35:AM35"/>
    <mergeCell ref="A36:AM36"/>
    <mergeCell ref="A37:AO37"/>
    <mergeCell ref="A28:AQ28"/>
    <mergeCell ref="A29:AR29"/>
    <mergeCell ref="A30:AR30"/>
    <mergeCell ref="AH9:AK9"/>
    <mergeCell ref="AL9:AN9"/>
    <mergeCell ref="AS9:AV10"/>
    <mergeCell ref="A24:B24"/>
    <mergeCell ref="AD8:AD10"/>
    <mergeCell ref="AE8:AE10"/>
    <mergeCell ref="AF8:AF10"/>
    <mergeCell ref="AG8:AG10"/>
    <mergeCell ref="AC8:AC10"/>
    <mergeCell ref="H9:H10"/>
    <mergeCell ref="I9:I10"/>
    <mergeCell ref="J9:J10"/>
    <mergeCell ref="K9:K10"/>
    <mergeCell ref="L9:L10"/>
    <mergeCell ref="M9:M10"/>
    <mergeCell ref="X8:X10"/>
    <mergeCell ref="Y8:Y10"/>
    <mergeCell ref="Z8:Z10"/>
    <mergeCell ref="AA8:AA10"/>
    <mergeCell ref="W8:W10"/>
    <mergeCell ref="AB8:AB10"/>
    <mergeCell ref="AH6:AN8"/>
    <mergeCell ref="E7:P7"/>
    <mergeCell ref="Q7:V7"/>
    <mergeCell ref="W7:AA7"/>
    <mergeCell ref="AB7:AG7"/>
    <mergeCell ref="E8:E10"/>
    <mergeCell ref="F8:F10"/>
    <mergeCell ref="G8:G10"/>
    <mergeCell ref="H8:M8"/>
    <mergeCell ref="N8:N10"/>
    <mergeCell ref="R8:R10"/>
    <mergeCell ref="S8:S10"/>
    <mergeCell ref="T8:T10"/>
    <mergeCell ref="U8:U10"/>
    <mergeCell ref="V8:V10"/>
    <mergeCell ref="A1:AQ1"/>
    <mergeCell ref="A2:AQ2"/>
    <mergeCell ref="A3:AQ3"/>
    <mergeCell ref="O8:O10"/>
    <mergeCell ref="P8:P10"/>
    <mergeCell ref="Q8:Q10"/>
    <mergeCell ref="A4:AQ4"/>
    <mergeCell ref="A5:A10"/>
    <mergeCell ref="B5:B10"/>
    <mergeCell ref="C5:C10"/>
    <mergeCell ref="D5:D10"/>
    <mergeCell ref="E5:AN5"/>
    <mergeCell ref="AO5:AP9"/>
    <mergeCell ref="AQ5:AQ10"/>
    <mergeCell ref="E6:V6"/>
    <mergeCell ref="W6:AG6"/>
  </mergeCells>
  <phoneticPr fontId="8" type="noConversion"/>
  <conditionalFormatting sqref="AL17:AQ19 H17:AG19 E17:F19">
    <cfRule type="cellIs" dxfId="414" priority="8" stopIfTrue="1" operator="equal">
      <formula>0</formula>
    </cfRule>
  </conditionalFormatting>
  <conditionalFormatting sqref="AH12:AH16">
    <cfRule type="cellIs" dxfId="413" priority="7" stopIfTrue="1" operator="equal">
      <formula>0</formula>
    </cfRule>
  </conditionalFormatting>
  <conditionalFormatting sqref="AL12:AL16">
    <cfRule type="cellIs" dxfId="412" priority="6" stopIfTrue="1" operator="equal">
      <formula>0</formula>
    </cfRule>
  </conditionalFormatting>
  <conditionalFormatting sqref="AH20:AH23">
    <cfRule type="cellIs" dxfId="411" priority="5" stopIfTrue="1" operator="equal">
      <formula>0</formula>
    </cfRule>
  </conditionalFormatting>
  <conditionalFormatting sqref="W12:W16">
    <cfRule type="cellIs" dxfId="410" priority="4" stopIfTrue="1" operator="equal">
      <formula>0</formula>
    </cfRule>
  </conditionalFormatting>
  <conditionalFormatting sqref="AB12:AB16">
    <cfRule type="cellIs" dxfId="409" priority="3" stopIfTrue="1" operator="equal">
      <formula>0</formula>
    </cfRule>
  </conditionalFormatting>
  <conditionalFormatting sqref="Q12:Q16">
    <cfRule type="cellIs" dxfId="408" priority="2" stopIfTrue="1" operator="equal">
      <formula>0</formula>
    </cfRule>
  </conditionalFormatting>
  <conditionalFormatting sqref="AO12:AO16">
    <cfRule type="cellIs" dxfId="407" priority="1" stopIfTrue="1" operator="equal">
      <formula>0</formula>
    </cfRule>
  </conditionalFormatting>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Y50"/>
  <sheetViews>
    <sheetView workbookViewId="0">
      <selection activeCell="A34" sqref="A34:AR34"/>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27</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v>3</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30</v>
      </c>
      <c r="D18" s="8">
        <f t="shared" si="1"/>
        <v>8</v>
      </c>
      <c r="E18" s="161">
        <v>22</v>
      </c>
      <c r="F18" s="34">
        <v>5</v>
      </c>
      <c r="G18" s="9">
        <f t="shared" si="0"/>
        <v>6</v>
      </c>
      <c r="H18" s="34">
        <v>6</v>
      </c>
      <c r="I18" s="34">
        <v>0</v>
      </c>
      <c r="J18" s="34">
        <v>10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4</v>
      </c>
      <c r="AM18" s="34">
        <v>1</v>
      </c>
      <c r="AN18" s="34">
        <v>4</v>
      </c>
      <c r="AO18" s="34">
        <v>4</v>
      </c>
      <c r="AP18" s="34">
        <v>2</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30</v>
      </c>
      <c r="D24" s="13">
        <f>SUM(D12:D23)</f>
        <v>8</v>
      </c>
      <c r="E24" s="115">
        <f>SUM(E12:E23)</f>
        <v>22</v>
      </c>
      <c r="F24" s="116">
        <f>SUM(F12:F23)</f>
        <v>5</v>
      </c>
      <c r="G24" s="116">
        <f>SUM(G12:G23)</f>
        <v>6</v>
      </c>
      <c r="H24" s="116">
        <f t="shared" ref="H24:AH24" si="2">SUM(H12:H23)</f>
        <v>6</v>
      </c>
      <c r="I24" s="116">
        <f t="shared" si="2"/>
        <v>0</v>
      </c>
      <c r="J24" s="116">
        <f t="shared" si="2"/>
        <v>10</v>
      </c>
      <c r="K24" s="116">
        <f t="shared" si="2"/>
        <v>0</v>
      </c>
      <c r="L24" s="116">
        <f t="shared" si="2"/>
        <v>0</v>
      </c>
      <c r="M24" s="116">
        <f t="shared" si="2"/>
        <v>0</v>
      </c>
      <c r="N24" s="116">
        <f t="shared" si="2"/>
        <v>0</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4</v>
      </c>
      <c r="AM24" s="13">
        <f t="shared" si="3"/>
        <v>1</v>
      </c>
      <c r="AN24" s="13">
        <f>SUM(AN12:AN23)</f>
        <v>4</v>
      </c>
      <c r="AO24" s="13">
        <f t="shared" si="3"/>
        <v>4</v>
      </c>
      <c r="AP24" s="13">
        <f>SUM(AP12:AP23)</f>
        <v>2</v>
      </c>
      <c r="AQ24" s="14">
        <f>SUM(AQ12:AQ23)</f>
        <v>30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1:AR41"/>
    <mergeCell ref="A35:AM35"/>
    <mergeCell ref="A36:AM36"/>
    <mergeCell ref="A37:AO37"/>
    <mergeCell ref="A38:AO38"/>
    <mergeCell ref="A39:AO39"/>
    <mergeCell ref="A40:AO40"/>
    <mergeCell ref="A33:AR33"/>
    <mergeCell ref="A34:AR34"/>
    <mergeCell ref="A32:AR32"/>
    <mergeCell ref="A29:AR29"/>
    <mergeCell ref="A30:AR30"/>
    <mergeCell ref="AS9:AV10"/>
    <mergeCell ref="AB8:AB10"/>
    <mergeCell ref="AG8:AG10"/>
    <mergeCell ref="H9:H10"/>
    <mergeCell ref="G8:G10"/>
    <mergeCell ref="H8:M8"/>
    <mergeCell ref="AH6:AN8"/>
    <mergeCell ref="X8:X10"/>
    <mergeCell ref="AL9:AN9"/>
    <mergeCell ref="Q8:Q10"/>
    <mergeCell ref="R8:R10"/>
    <mergeCell ref="A24:B24"/>
    <mergeCell ref="O8:O10"/>
    <mergeCell ref="P8:P10"/>
    <mergeCell ref="A1:AQ1"/>
    <mergeCell ref="A2:AQ2"/>
    <mergeCell ref="A3:AQ3"/>
    <mergeCell ref="A4:AQ4"/>
    <mergeCell ref="A5:A10"/>
    <mergeCell ref="B5:B10"/>
    <mergeCell ref="I9:I10"/>
    <mergeCell ref="J9:J10"/>
    <mergeCell ref="AC8:AC10"/>
    <mergeCell ref="AH9:AK9"/>
    <mergeCell ref="AB7:AG7"/>
    <mergeCell ref="AD8:AD10"/>
    <mergeCell ref="AE8:AE10"/>
    <mergeCell ref="V8:V10"/>
    <mergeCell ref="W8:W10"/>
    <mergeCell ref="AQ5:AQ10"/>
    <mergeCell ref="A28:AQ28"/>
    <mergeCell ref="E5:AN5"/>
    <mergeCell ref="AO5:AP9"/>
    <mergeCell ref="N8:N10"/>
    <mergeCell ref="E6:V6"/>
    <mergeCell ref="Y8:Y10"/>
    <mergeCell ref="K9:K10"/>
    <mergeCell ref="L9:L10"/>
    <mergeCell ref="W7:AA7"/>
    <mergeCell ref="M9:M10"/>
    <mergeCell ref="AA8:AA10"/>
    <mergeCell ref="F8:F10"/>
    <mergeCell ref="E8:E10"/>
    <mergeCell ref="AF8:AF10"/>
    <mergeCell ref="S8:S10"/>
    <mergeCell ref="Z8:Z10"/>
    <mergeCell ref="Q7:V7"/>
    <mergeCell ref="W6:AG6"/>
    <mergeCell ref="C5:C10"/>
    <mergeCell ref="D5:D10"/>
    <mergeCell ref="E7:P7"/>
    <mergeCell ref="T8:T10"/>
    <mergeCell ref="U8:U10"/>
  </mergeCells>
  <phoneticPr fontId="8" type="noConversion"/>
  <conditionalFormatting sqref="AL17:AQ19 H17:AG19 E17:F19">
    <cfRule type="cellIs" dxfId="406" priority="8" stopIfTrue="1" operator="equal">
      <formula>0</formula>
    </cfRule>
  </conditionalFormatting>
  <conditionalFormatting sqref="AH12:AH16">
    <cfRule type="cellIs" dxfId="405" priority="7" stopIfTrue="1" operator="equal">
      <formula>0</formula>
    </cfRule>
  </conditionalFormatting>
  <conditionalFormatting sqref="AL12:AL16">
    <cfRule type="cellIs" dxfId="404" priority="6" stopIfTrue="1" operator="equal">
      <formula>0</formula>
    </cfRule>
  </conditionalFormatting>
  <conditionalFormatting sqref="AH20:AH23">
    <cfRule type="cellIs" dxfId="403" priority="5" stopIfTrue="1" operator="equal">
      <formula>0</formula>
    </cfRule>
  </conditionalFormatting>
  <conditionalFormatting sqref="W12:W16">
    <cfRule type="cellIs" dxfId="402" priority="4" stopIfTrue="1" operator="equal">
      <formula>0</formula>
    </cfRule>
  </conditionalFormatting>
  <conditionalFormatting sqref="AB12:AB16">
    <cfRule type="cellIs" dxfId="401" priority="3" stopIfTrue="1" operator="equal">
      <formula>0</formula>
    </cfRule>
  </conditionalFormatting>
  <conditionalFormatting sqref="Q12:Q16">
    <cfRule type="cellIs" dxfId="400" priority="2" stopIfTrue="1" operator="equal">
      <formula>0</formula>
    </cfRule>
  </conditionalFormatting>
  <conditionalFormatting sqref="AO12:AO16">
    <cfRule type="cellIs" dxfId="399" priority="1" stopIfTrue="1" operator="equal">
      <formula>0</formula>
    </cfRule>
  </conditionalFormatting>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Y50"/>
  <sheetViews>
    <sheetView workbookViewId="0">
      <selection activeCell="A31" sqref="A31:AR3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233</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16</v>
      </c>
      <c r="D12" s="8">
        <f>F12+R12+X12+AC12+AI12+AM12+AP12</f>
        <v>3</v>
      </c>
      <c r="E12" s="98">
        <v>7</v>
      </c>
      <c r="F12" s="10">
        <v>1</v>
      </c>
      <c r="G12" s="9">
        <f t="shared" ref="G12:G19" si="0">E12-SUM(H12:M12)</f>
        <v>6</v>
      </c>
      <c r="H12" s="10"/>
      <c r="I12" s="10"/>
      <c r="J12" s="10">
        <v>1</v>
      </c>
      <c r="K12" s="10"/>
      <c r="L12" s="10"/>
      <c r="M12" s="10"/>
      <c r="N12" s="10">
        <v>3</v>
      </c>
      <c r="O12" s="10"/>
      <c r="P12" s="99">
        <v>1</v>
      </c>
      <c r="Q12" s="100">
        <f>S12+T12+U12+V12</f>
        <v>0</v>
      </c>
      <c r="R12" s="10"/>
      <c r="S12" s="10"/>
      <c r="T12" s="10"/>
      <c r="U12" s="10"/>
      <c r="V12" s="101"/>
      <c r="W12" s="102">
        <v>4</v>
      </c>
      <c r="X12" s="10">
        <v>1</v>
      </c>
      <c r="Y12" s="10">
        <v>1</v>
      </c>
      <c r="Z12" s="10">
        <v>2</v>
      </c>
      <c r="AA12" s="103">
        <v>1</v>
      </c>
      <c r="AB12" s="100">
        <f>AD12+AE12+AF12+AG12</f>
        <v>0</v>
      </c>
      <c r="AC12" s="10"/>
      <c r="AD12" s="10"/>
      <c r="AE12" s="10"/>
      <c r="AF12" s="10"/>
      <c r="AG12" s="101"/>
      <c r="AH12" s="102">
        <v>0</v>
      </c>
      <c r="AI12" s="10"/>
      <c r="AJ12" s="10"/>
      <c r="AK12" s="10"/>
      <c r="AL12" s="63">
        <v>3</v>
      </c>
      <c r="AM12" s="10">
        <v>1</v>
      </c>
      <c r="AN12" s="10">
        <v>3</v>
      </c>
      <c r="AO12" s="63">
        <v>2</v>
      </c>
      <c r="AP12" s="10"/>
      <c r="AQ12" s="10">
        <v>5</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38</v>
      </c>
      <c r="D17" s="8">
        <f t="shared" si="1"/>
        <v>15</v>
      </c>
      <c r="E17" s="161">
        <v>14</v>
      </c>
      <c r="F17" s="34">
        <v>4</v>
      </c>
      <c r="G17" s="9">
        <f>E17-SUM(H17:M17)</f>
        <v>6</v>
      </c>
      <c r="H17" s="34">
        <v>5</v>
      </c>
      <c r="I17" s="34">
        <v>1</v>
      </c>
      <c r="J17" s="34">
        <v>2</v>
      </c>
      <c r="K17" s="34">
        <v>0</v>
      </c>
      <c r="L17" s="34">
        <v>0</v>
      </c>
      <c r="M17" s="34">
        <v>0</v>
      </c>
      <c r="N17" s="34">
        <v>0</v>
      </c>
      <c r="O17" s="34">
        <v>0</v>
      </c>
      <c r="P17" s="105">
        <v>0</v>
      </c>
      <c r="Q17" s="106">
        <v>0</v>
      </c>
      <c r="R17" s="34">
        <v>0</v>
      </c>
      <c r="S17" s="34">
        <v>0</v>
      </c>
      <c r="T17" s="34">
        <v>0</v>
      </c>
      <c r="U17" s="34">
        <v>0</v>
      </c>
      <c r="V17" s="107">
        <v>0</v>
      </c>
      <c r="W17" s="108">
        <v>14</v>
      </c>
      <c r="X17" s="34">
        <v>4</v>
      </c>
      <c r="Y17" s="34">
        <v>12</v>
      </c>
      <c r="Z17" s="34">
        <v>0</v>
      </c>
      <c r="AA17" s="105">
        <v>1</v>
      </c>
      <c r="AB17" s="106">
        <v>0</v>
      </c>
      <c r="AC17" s="34">
        <v>0</v>
      </c>
      <c r="AD17" s="34">
        <v>0</v>
      </c>
      <c r="AE17" s="34">
        <v>0</v>
      </c>
      <c r="AF17" s="34">
        <v>0</v>
      </c>
      <c r="AG17" s="107">
        <v>0</v>
      </c>
      <c r="AH17" s="109"/>
      <c r="AI17" s="12"/>
      <c r="AJ17" s="12"/>
      <c r="AK17" s="12"/>
      <c r="AL17" s="34">
        <v>2</v>
      </c>
      <c r="AM17" s="34">
        <v>1</v>
      </c>
      <c r="AN17" s="34">
        <v>2</v>
      </c>
      <c r="AO17" s="34">
        <v>8</v>
      </c>
      <c r="AP17" s="34">
        <v>6</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54</v>
      </c>
      <c r="D24" s="13">
        <f>SUM(D12:D23)</f>
        <v>18</v>
      </c>
      <c r="E24" s="115">
        <f>SUM(E12:E23)</f>
        <v>21</v>
      </c>
      <c r="F24" s="116">
        <f>SUM(F12:F23)</f>
        <v>5</v>
      </c>
      <c r="G24" s="116">
        <f>SUM(G12:G23)</f>
        <v>12</v>
      </c>
      <c r="H24" s="116">
        <f t="shared" ref="H24:AH24" si="2">SUM(H12:H23)</f>
        <v>5</v>
      </c>
      <c r="I24" s="116">
        <f t="shared" si="2"/>
        <v>1</v>
      </c>
      <c r="J24" s="116">
        <f t="shared" si="2"/>
        <v>3</v>
      </c>
      <c r="K24" s="116">
        <f t="shared" si="2"/>
        <v>0</v>
      </c>
      <c r="L24" s="116">
        <f t="shared" si="2"/>
        <v>0</v>
      </c>
      <c r="M24" s="116">
        <f t="shared" si="2"/>
        <v>0</v>
      </c>
      <c r="N24" s="116">
        <f t="shared" si="2"/>
        <v>3</v>
      </c>
      <c r="O24" s="116">
        <f t="shared" si="2"/>
        <v>0</v>
      </c>
      <c r="P24" s="117">
        <f t="shared" si="2"/>
        <v>1</v>
      </c>
      <c r="Q24" s="116">
        <f t="shared" si="2"/>
        <v>0</v>
      </c>
      <c r="R24" s="116">
        <f t="shared" si="2"/>
        <v>0</v>
      </c>
      <c r="S24" s="116">
        <f t="shared" si="2"/>
        <v>0</v>
      </c>
      <c r="T24" s="116">
        <f t="shared" si="2"/>
        <v>0</v>
      </c>
      <c r="U24" s="116">
        <f t="shared" si="2"/>
        <v>0</v>
      </c>
      <c r="V24" s="118">
        <f t="shared" si="2"/>
        <v>0</v>
      </c>
      <c r="W24" s="116">
        <f t="shared" si="2"/>
        <v>18</v>
      </c>
      <c r="X24" s="116">
        <f t="shared" si="2"/>
        <v>5</v>
      </c>
      <c r="Y24" s="116">
        <f t="shared" si="2"/>
        <v>13</v>
      </c>
      <c r="Z24" s="116">
        <f t="shared" si="2"/>
        <v>2</v>
      </c>
      <c r="AA24" s="116">
        <f t="shared" si="2"/>
        <v>2</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5</v>
      </c>
      <c r="AM24" s="13">
        <f t="shared" si="3"/>
        <v>2</v>
      </c>
      <c r="AN24" s="13">
        <f>SUM(AN12:AN23)</f>
        <v>5</v>
      </c>
      <c r="AO24" s="13">
        <f t="shared" si="3"/>
        <v>10</v>
      </c>
      <c r="AP24" s="13">
        <f>SUM(AP12:AP23)</f>
        <v>6</v>
      </c>
      <c r="AQ24" s="14">
        <f>SUM(AQ12:AQ23)</f>
        <v>5</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7">
    <mergeCell ref="A38:AO38"/>
    <mergeCell ref="A39:AO39"/>
    <mergeCell ref="A40:AO40"/>
    <mergeCell ref="A41:AR41"/>
    <mergeCell ref="A42:AR42"/>
    <mergeCell ref="A37:AO37"/>
    <mergeCell ref="A28:AQ28"/>
    <mergeCell ref="A29:AR29"/>
    <mergeCell ref="A30:AR30"/>
    <mergeCell ref="A31:AR31"/>
    <mergeCell ref="A32:AR32"/>
    <mergeCell ref="A33:AR33"/>
    <mergeCell ref="A34:AR34"/>
    <mergeCell ref="A35:AM35"/>
    <mergeCell ref="A36:AM36"/>
    <mergeCell ref="A24:B24"/>
    <mergeCell ref="AD8:AD10"/>
    <mergeCell ref="AE8:AE10"/>
    <mergeCell ref="AF8:AF10"/>
    <mergeCell ref="Y8:Y10"/>
    <mergeCell ref="Z8:Z10"/>
    <mergeCell ref="AG8:AG10"/>
    <mergeCell ref="M9:M10"/>
    <mergeCell ref="K9:K10"/>
    <mergeCell ref="L9:L10"/>
    <mergeCell ref="T8:T10"/>
    <mergeCell ref="AL9:AN9"/>
    <mergeCell ref="C5:C10"/>
    <mergeCell ref="J9:J10"/>
    <mergeCell ref="AS9:AV10"/>
    <mergeCell ref="AH9:AK9"/>
    <mergeCell ref="AQ5:AQ10"/>
    <mergeCell ref="E6:V6"/>
    <mergeCell ref="W6:AG6"/>
    <mergeCell ref="AA8:AA10"/>
    <mergeCell ref="AB8:AB10"/>
    <mergeCell ref="AC8:AC10"/>
    <mergeCell ref="AO5:AP9"/>
    <mergeCell ref="S8:S10"/>
    <mergeCell ref="E5:AN5"/>
    <mergeCell ref="U8:U10"/>
    <mergeCell ref="V8:V10"/>
    <mergeCell ref="W8:W10"/>
    <mergeCell ref="X8:X10"/>
    <mergeCell ref="I9:I10"/>
    <mergeCell ref="AH6:AN8"/>
    <mergeCell ref="E7:P7"/>
    <mergeCell ref="H9:H10"/>
    <mergeCell ref="G8:G10"/>
    <mergeCell ref="H8:M8"/>
    <mergeCell ref="N8:N10"/>
    <mergeCell ref="D5:D10"/>
    <mergeCell ref="A1:AQ1"/>
    <mergeCell ref="A2:AQ2"/>
    <mergeCell ref="A3:AQ3"/>
    <mergeCell ref="O8:O10"/>
    <mergeCell ref="P8:P10"/>
    <mergeCell ref="Q8:Q10"/>
    <mergeCell ref="A4:AQ4"/>
    <mergeCell ref="Q7:V7"/>
    <mergeCell ref="R8:R10"/>
    <mergeCell ref="W7:AA7"/>
    <mergeCell ref="AB7:AG7"/>
    <mergeCell ref="E8:E10"/>
    <mergeCell ref="F8:F10"/>
    <mergeCell ref="A5:A10"/>
    <mergeCell ref="B5:B10"/>
  </mergeCells>
  <phoneticPr fontId="8" type="noConversion"/>
  <conditionalFormatting sqref="AL17:AQ19 H17:AG19 E17:F19">
    <cfRule type="cellIs" dxfId="398" priority="8" stopIfTrue="1" operator="equal">
      <formula>0</formula>
    </cfRule>
  </conditionalFormatting>
  <conditionalFormatting sqref="AH12:AH16">
    <cfRule type="cellIs" dxfId="397" priority="7" stopIfTrue="1" operator="equal">
      <formula>0</formula>
    </cfRule>
  </conditionalFormatting>
  <conditionalFormatting sqref="AL12:AL16">
    <cfRule type="cellIs" dxfId="396" priority="6" stopIfTrue="1" operator="equal">
      <formula>0</formula>
    </cfRule>
  </conditionalFormatting>
  <conditionalFormatting sqref="AH20:AH23">
    <cfRule type="cellIs" dxfId="395" priority="5" stopIfTrue="1" operator="equal">
      <formula>0</formula>
    </cfRule>
  </conditionalFormatting>
  <conditionalFormatting sqref="W12:W16">
    <cfRule type="cellIs" dxfId="394" priority="4" stopIfTrue="1" operator="equal">
      <formula>0</formula>
    </cfRule>
  </conditionalFormatting>
  <conditionalFormatting sqref="AB12:AB16">
    <cfRule type="cellIs" dxfId="393" priority="3" stopIfTrue="1" operator="equal">
      <formula>0</formula>
    </cfRule>
  </conditionalFormatting>
  <conditionalFormatting sqref="Q12:Q16">
    <cfRule type="cellIs" dxfId="392" priority="2" stopIfTrue="1" operator="equal">
      <formula>0</formula>
    </cfRule>
  </conditionalFormatting>
  <conditionalFormatting sqref="AO12:AO16">
    <cfRule type="cellIs" dxfId="391" priority="1" stopIfTrue="1" operator="equal">
      <formula>0</formula>
    </cfRule>
  </conditionalFormatting>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Y50"/>
  <sheetViews>
    <sheetView workbookViewId="0">
      <selection activeCell="B23" sqref="B23"/>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45</v>
      </c>
      <c r="D18" s="8">
        <f t="shared" si="1"/>
        <v>19</v>
      </c>
      <c r="E18" s="161">
        <v>10</v>
      </c>
      <c r="F18" s="34">
        <v>1</v>
      </c>
      <c r="G18" s="9">
        <f t="shared" si="0"/>
        <v>1</v>
      </c>
      <c r="H18" s="34">
        <v>6</v>
      </c>
      <c r="I18" s="34">
        <v>0</v>
      </c>
      <c r="J18" s="34">
        <v>3</v>
      </c>
      <c r="K18" s="34">
        <v>0</v>
      </c>
      <c r="L18" s="34">
        <v>0</v>
      </c>
      <c r="M18" s="34">
        <v>0</v>
      </c>
      <c r="N18" s="34">
        <v>7</v>
      </c>
      <c r="O18" s="34">
        <v>2</v>
      </c>
      <c r="P18" s="105">
        <v>0</v>
      </c>
      <c r="Q18" s="106">
        <v>0</v>
      </c>
      <c r="R18" s="34">
        <v>0</v>
      </c>
      <c r="S18" s="34">
        <v>0</v>
      </c>
      <c r="T18" s="34">
        <v>0</v>
      </c>
      <c r="U18" s="34">
        <v>0</v>
      </c>
      <c r="V18" s="107">
        <v>0</v>
      </c>
      <c r="W18" s="108">
        <v>10</v>
      </c>
      <c r="X18" s="34">
        <v>6</v>
      </c>
      <c r="Y18" s="34">
        <v>6</v>
      </c>
      <c r="Z18" s="34">
        <v>2</v>
      </c>
      <c r="AA18" s="105">
        <v>0</v>
      </c>
      <c r="AB18" s="106">
        <v>0</v>
      </c>
      <c r="AC18" s="34">
        <v>0</v>
      </c>
      <c r="AD18" s="34">
        <v>0</v>
      </c>
      <c r="AE18" s="34">
        <v>0</v>
      </c>
      <c r="AF18" s="34">
        <v>0</v>
      </c>
      <c r="AG18" s="107">
        <v>0</v>
      </c>
      <c r="AH18" s="109"/>
      <c r="AI18" s="12"/>
      <c r="AJ18" s="12"/>
      <c r="AK18" s="12"/>
      <c r="AL18" s="34">
        <v>4</v>
      </c>
      <c r="AM18" s="34">
        <v>2</v>
      </c>
      <c r="AN18" s="34">
        <v>3</v>
      </c>
      <c r="AO18" s="34">
        <v>21</v>
      </c>
      <c r="AP18" s="34">
        <v>10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45</v>
      </c>
      <c r="D24" s="13">
        <f>SUM(D12:D23)</f>
        <v>19</v>
      </c>
      <c r="E24" s="115">
        <f>SUM(E12:E23)</f>
        <v>10</v>
      </c>
      <c r="F24" s="116">
        <f>SUM(F12:F23)</f>
        <v>1</v>
      </c>
      <c r="G24" s="116">
        <f>SUM(G12:G23)</f>
        <v>1</v>
      </c>
      <c r="H24" s="116">
        <f t="shared" ref="H24:AH24" si="2">SUM(H12:H23)</f>
        <v>6</v>
      </c>
      <c r="I24" s="116">
        <f t="shared" si="2"/>
        <v>0</v>
      </c>
      <c r="J24" s="116">
        <f t="shared" si="2"/>
        <v>3</v>
      </c>
      <c r="K24" s="116">
        <f t="shared" si="2"/>
        <v>0</v>
      </c>
      <c r="L24" s="116">
        <f t="shared" si="2"/>
        <v>0</v>
      </c>
      <c r="M24" s="116">
        <f t="shared" si="2"/>
        <v>0</v>
      </c>
      <c r="N24" s="116">
        <f t="shared" si="2"/>
        <v>7</v>
      </c>
      <c r="O24" s="116">
        <f t="shared" si="2"/>
        <v>2</v>
      </c>
      <c r="P24" s="117">
        <f t="shared" si="2"/>
        <v>0</v>
      </c>
      <c r="Q24" s="116">
        <f t="shared" si="2"/>
        <v>0</v>
      </c>
      <c r="R24" s="116">
        <f t="shared" si="2"/>
        <v>0</v>
      </c>
      <c r="S24" s="116">
        <f t="shared" si="2"/>
        <v>0</v>
      </c>
      <c r="T24" s="116">
        <f t="shared" si="2"/>
        <v>0</v>
      </c>
      <c r="U24" s="116">
        <f t="shared" si="2"/>
        <v>0</v>
      </c>
      <c r="V24" s="118">
        <f t="shared" si="2"/>
        <v>0</v>
      </c>
      <c r="W24" s="116">
        <f t="shared" si="2"/>
        <v>10</v>
      </c>
      <c r="X24" s="116">
        <f t="shared" si="2"/>
        <v>6</v>
      </c>
      <c r="Y24" s="116">
        <f t="shared" si="2"/>
        <v>6</v>
      </c>
      <c r="Z24" s="116">
        <f t="shared" si="2"/>
        <v>2</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4</v>
      </c>
      <c r="AM24" s="13">
        <f t="shared" si="3"/>
        <v>2</v>
      </c>
      <c r="AN24" s="13">
        <f>SUM(AN12:AN23)</f>
        <v>3</v>
      </c>
      <c r="AO24" s="13">
        <f t="shared" si="3"/>
        <v>21</v>
      </c>
      <c r="AP24" s="13">
        <f>SUM(AP12:AP23)</f>
        <v>10</v>
      </c>
      <c r="AQ24" s="14">
        <f>SUM(AQ12:AQ23)</f>
        <v>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390" priority="8" stopIfTrue="1" operator="equal">
      <formula>0</formula>
    </cfRule>
  </conditionalFormatting>
  <conditionalFormatting sqref="AH12:AH16">
    <cfRule type="cellIs" dxfId="389" priority="7" stopIfTrue="1" operator="equal">
      <formula>0</formula>
    </cfRule>
  </conditionalFormatting>
  <conditionalFormatting sqref="AL12:AL16">
    <cfRule type="cellIs" dxfId="388" priority="6" stopIfTrue="1" operator="equal">
      <formula>0</formula>
    </cfRule>
  </conditionalFormatting>
  <conditionalFormatting sqref="AH20:AH23">
    <cfRule type="cellIs" dxfId="387" priority="5" stopIfTrue="1" operator="equal">
      <formula>0</formula>
    </cfRule>
  </conditionalFormatting>
  <conditionalFormatting sqref="W12:W16">
    <cfRule type="cellIs" dxfId="386" priority="4" stopIfTrue="1" operator="equal">
      <formula>0</formula>
    </cfRule>
  </conditionalFormatting>
  <conditionalFormatting sqref="AB12:AB16">
    <cfRule type="cellIs" dxfId="385" priority="3" stopIfTrue="1" operator="equal">
      <formula>0</formula>
    </cfRule>
  </conditionalFormatting>
  <conditionalFormatting sqref="Q12:Q16">
    <cfRule type="cellIs" dxfId="384" priority="2" stopIfTrue="1" operator="equal">
      <formula>0</formula>
    </cfRule>
  </conditionalFormatting>
  <conditionalFormatting sqref="AO12:AO16">
    <cfRule type="cellIs" dxfId="383" priority="1" stopIfTrue="1" operator="equal">
      <formula>0</formula>
    </cfRule>
  </conditionalFormatting>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Y50"/>
  <sheetViews>
    <sheetView workbookViewId="0">
      <selection activeCell="T27" sqref="T27"/>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235</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12</v>
      </c>
      <c r="D18" s="8">
        <f t="shared" si="1"/>
        <v>2</v>
      </c>
      <c r="E18" s="161">
        <v>7</v>
      </c>
      <c r="F18" s="34">
        <v>1</v>
      </c>
      <c r="G18" s="9">
        <f t="shared" si="0"/>
        <v>5</v>
      </c>
      <c r="H18" s="34">
        <v>1</v>
      </c>
      <c r="I18" s="34">
        <v>0</v>
      </c>
      <c r="J18" s="34">
        <v>0</v>
      </c>
      <c r="K18" s="34">
        <v>1</v>
      </c>
      <c r="L18" s="34">
        <v>0</v>
      </c>
      <c r="M18" s="34">
        <v>0</v>
      </c>
      <c r="N18" s="34">
        <v>5</v>
      </c>
      <c r="O18" s="34">
        <v>1</v>
      </c>
      <c r="P18" s="105">
        <v>1</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2</v>
      </c>
      <c r="AM18" s="34">
        <v>0</v>
      </c>
      <c r="AN18" s="34">
        <v>2</v>
      </c>
      <c r="AO18" s="34">
        <v>3</v>
      </c>
      <c r="AP18" s="34">
        <v>1</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12</v>
      </c>
      <c r="D24" s="13">
        <f>SUM(D12:D23)</f>
        <v>2</v>
      </c>
      <c r="E24" s="115">
        <f>SUM(E12:E23)</f>
        <v>7</v>
      </c>
      <c r="F24" s="116">
        <f>SUM(F12:F23)</f>
        <v>1</v>
      </c>
      <c r="G24" s="116">
        <f>SUM(G12:G23)</f>
        <v>5</v>
      </c>
      <c r="H24" s="116">
        <f t="shared" ref="H24:AH24" si="2">SUM(H12:H23)</f>
        <v>1</v>
      </c>
      <c r="I24" s="116">
        <f t="shared" si="2"/>
        <v>0</v>
      </c>
      <c r="J24" s="116">
        <f t="shared" si="2"/>
        <v>0</v>
      </c>
      <c r="K24" s="116">
        <f t="shared" si="2"/>
        <v>1</v>
      </c>
      <c r="L24" s="116">
        <f t="shared" si="2"/>
        <v>0</v>
      </c>
      <c r="M24" s="116">
        <f t="shared" si="2"/>
        <v>0</v>
      </c>
      <c r="N24" s="116">
        <f t="shared" si="2"/>
        <v>5</v>
      </c>
      <c r="O24" s="116">
        <f t="shared" si="2"/>
        <v>1</v>
      </c>
      <c r="P24" s="117">
        <f t="shared" si="2"/>
        <v>1</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2</v>
      </c>
      <c r="AM24" s="13">
        <f t="shared" si="3"/>
        <v>0</v>
      </c>
      <c r="AN24" s="13">
        <f>SUM(AN12:AN23)</f>
        <v>2</v>
      </c>
      <c r="AO24" s="13">
        <f t="shared" si="3"/>
        <v>3</v>
      </c>
      <c r="AP24" s="13">
        <f>SUM(AP12:AP23)</f>
        <v>1</v>
      </c>
      <c r="AQ24" s="14">
        <f>SUM(AQ12:AQ23)</f>
        <v>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382" priority="8" stopIfTrue="1" operator="equal">
      <formula>0</formula>
    </cfRule>
  </conditionalFormatting>
  <conditionalFormatting sqref="AH12:AH16">
    <cfRule type="cellIs" dxfId="381" priority="7" stopIfTrue="1" operator="equal">
      <formula>0</formula>
    </cfRule>
  </conditionalFormatting>
  <conditionalFormatting sqref="AL12:AL16">
    <cfRule type="cellIs" dxfId="380" priority="6" stopIfTrue="1" operator="equal">
      <formula>0</formula>
    </cfRule>
  </conditionalFormatting>
  <conditionalFormatting sqref="AH20:AH23">
    <cfRule type="cellIs" dxfId="379" priority="5" stopIfTrue="1" operator="equal">
      <formula>0</formula>
    </cfRule>
  </conditionalFormatting>
  <conditionalFormatting sqref="W12:W16">
    <cfRule type="cellIs" dxfId="378" priority="4" stopIfTrue="1" operator="equal">
      <formula>0</formula>
    </cfRule>
  </conditionalFormatting>
  <conditionalFormatting sqref="AB12:AB16">
    <cfRule type="cellIs" dxfId="377" priority="3" stopIfTrue="1" operator="equal">
      <formula>0</formula>
    </cfRule>
  </conditionalFormatting>
  <conditionalFormatting sqref="Q12:Q16">
    <cfRule type="cellIs" dxfId="376" priority="2" stopIfTrue="1" operator="equal">
      <formula>0</formula>
    </cfRule>
  </conditionalFormatting>
  <conditionalFormatting sqref="AO12:AO16">
    <cfRule type="cellIs" dxfId="375" priority="1" stopIfTrue="1" operator="equal">
      <formula>0</formula>
    </cfRule>
  </conditionalFormatting>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Y50"/>
  <sheetViews>
    <sheetView workbookViewId="0">
      <selection activeCell="A31" sqref="A31:AR3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242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189</v>
      </c>
      <c r="D12" s="8">
        <f>F12+R12+X12+AC12+AI12+AM12+AP12</f>
        <v>29</v>
      </c>
      <c r="E12" s="98">
        <v>136</v>
      </c>
      <c r="F12" s="10">
        <v>11</v>
      </c>
      <c r="G12" s="9">
        <f t="shared" ref="G12:G19" si="0">E12-SUM(H12:M12)</f>
        <v>104</v>
      </c>
      <c r="H12" s="10">
        <v>6</v>
      </c>
      <c r="I12" s="10">
        <v>2</v>
      </c>
      <c r="J12" s="10">
        <v>17</v>
      </c>
      <c r="K12" s="10">
        <v>2</v>
      </c>
      <c r="L12" s="10">
        <v>5</v>
      </c>
      <c r="M12" s="10"/>
      <c r="N12" s="10">
        <v>70</v>
      </c>
      <c r="O12" s="10">
        <v>6</v>
      </c>
      <c r="P12" s="99">
        <v>8</v>
      </c>
      <c r="Q12" s="100">
        <f>S12+T12+U12+V12</f>
        <v>2</v>
      </c>
      <c r="R12" s="10"/>
      <c r="S12" s="10">
        <v>2</v>
      </c>
      <c r="T12" s="10"/>
      <c r="U12" s="10"/>
      <c r="V12" s="101"/>
      <c r="W12" s="102">
        <v>1</v>
      </c>
      <c r="X12" s="10"/>
      <c r="Y12" s="10"/>
      <c r="Z12" s="10"/>
      <c r="AA12" s="103"/>
      <c r="AB12" s="100">
        <v>1</v>
      </c>
      <c r="AC12" s="10"/>
      <c r="AD12" s="10"/>
      <c r="AE12" s="10"/>
      <c r="AF12" s="10"/>
      <c r="AG12" s="101"/>
      <c r="AH12" s="102">
        <v>8</v>
      </c>
      <c r="AI12" s="10">
        <v>2</v>
      </c>
      <c r="AJ12" s="10">
        <v>1</v>
      </c>
      <c r="AK12" s="10"/>
      <c r="AL12" s="63">
        <v>10</v>
      </c>
      <c r="AM12" s="10">
        <v>5</v>
      </c>
      <c r="AN12" s="10">
        <v>2</v>
      </c>
      <c r="AO12" s="63">
        <v>31</v>
      </c>
      <c r="AP12" s="10">
        <v>11</v>
      </c>
      <c r="AQ12" s="10">
        <v>116</v>
      </c>
      <c r="AR12" s="4"/>
      <c r="AS12" s="104"/>
      <c r="AT12" s="4"/>
      <c r="AU12" s="4"/>
      <c r="AV12" s="4"/>
      <c r="AW12" s="4"/>
      <c r="AX12" s="4"/>
      <c r="AY12" s="4"/>
    </row>
    <row r="13" spans="1:51" ht="12" customHeight="1">
      <c r="A13" s="2" t="s">
        <v>88</v>
      </c>
      <c r="B13" s="33" t="s">
        <v>1</v>
      </c>
      <c r="C13" s="8">
        <f t="shared" ref="C13:D23" si="1">E13+Q13+W13+AB13+AH13+AL13+AO13</f>
        <v>156</v>
      </c>
      <c r="D13" s="8">
        <f t="shared" si="1"/>
        <v>22</v>
      </c>
      <c r="E13" s="98">
        <v>119</v>
      </c>
      <c r="F13" s="10">
        <v>17</v>
      </c>
      <c r="G13" s="9">
        <f t="shared" si="0"/>
        <v>88</v>
      </c>
      <c r="H13" s="10">
        <v>13</v>
      </c>
      <c r="I13" s="10">
        <v>1</v>
      </c>
      <c r="J13" s="10">
        <v>9</v>
      </c>
      <c r="K13" s="10">
        <v>6</v>
      </c>
      <c r="L13" s="10">
        <v>2</v>
      </c>
      <c r="M13" s="10"/>
      <c r="N13" s="10">
        <v>59</v>
      </c>
      <c r="O13" s="10">
        <v>2</v>
      </c>
      <c r="P13" s="99">
        <v>6</v>
      </c>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v>15</v>
      </c>
      <c r="AM13" s="10">
        <v>5</v>
      </c>
      <c r="AN13" s="10"/>
      <c r="AO13" s="63">
        <v>22</v>
      </c>
      <c r="AP13" s="10"/>
      <c r="AQ13" s="10">
        <v>100</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8</v>
      </c>
      <c r="D16" s="8">
        <f t="shared" si="1"/>
        <v>3</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v>8</v>
      </c>
      <c r="AP16" s="10">
        <v>3</v>
      </c>
      <c r="AQ16" s="10"/>
      <c r="AR16" s="4"/>
      <c r="AS16" s="104"/>
      <c r="AT16" s="4"/>
      <c r="AU16" s="4"/>
      <c r="AV16" s="4"/>
      <c r="AW16" s="4"/>
      <c r="AX16" s="4"/>
      <c r="AY16" s="4"/>
    </row>
    <row r="17" spans="1:51" ht="13.5" customHeight="1">
      <c r="A17" s="2" t="s">
        <v>95</v>
      </c>
      <c r="B17" s="32" t="s">
        <v>3</v>
      </c>
      <c r="C17" s="8">
        <f t="shared" si="1"/>
        <v>373</v>
      </c>
      <c r="D17" s="8">
        <f t="shared" si="1"/>
        <v>174</v>
      </c>
      <c r="E17" s="161">
        <v>250</v>
      </c>
      <c r="F17" s="34">
        <v>101</v>
      </c>
      <c r="G17" s="9">
        <f>E17-SUM(H17:M17)</f>
        <v>108</v>
      </c>
      <c r="H17" s="34">
        <v>32</v>
      </c>
      <c r="I17" s="34">
        <v>24</v>
      </c>
      <c r="J17" s="34">
        <v>51</v>
      </c>
      <c r="K17" s="34">
        <v>15</v>
      </c>
      <c r="L17" s="34">
        <v>14</v>
      </c>
      <c r="M17" s="34">
        <v>6</v>
      </c>
      <c r="N17" s="34">
        <v>226</v>
      </c>
      <c r="O17" s="34">
        <v>4</v>
      </c>
      <c r="P17" s="105">
        <v>15</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35</v>
      </c>
      <c r="AM17" s="34">
        <v>35</v>
      </c>
      <c r="AN17" s="34">
        <v>23</v>
      </c>
      <c r="AO17" s="34">
        <v>88</v>
      </c>
      <c r="AP17" s="34">
        <v>38</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726</v>
      </c>
      <c r="D24" s="13">
        <f>SUM(D12:D23)</f>
        <v>228</v>
      </c>
      <c r="E24" s="115">
        <f>SUM(E12:E23)</f>
        <v>505</v>
      </c>
      <c r="F24" s="116">
        <f>SUM(F12:F23)</f>
        <v>129</v>
      </c>
      <c r="G24" s="116">
        <f>SUM(G12:G23)</f>
        <v>300</v>
      </c>
      <c r="H24" s="116">
        <f t="shared" ref="H24:AH24" si="2">SUM(H12:H23)</f>
        <v>51</v>
      </c>
      <c r="I24" s="116">
        <f t="shared" si="2"/>
        <v>27</v>
      </c>
      <c r="J24" s="116">
        <f t="shared" si="2"/>
        <v>77</v>
      </c>
      <c r="K24" s="116">
        <f t="shared" si="2"/>
        <v>23</v>
      </c>
      <c r="L24" s="116">
        <f t="shared" si="2"/>
        <v>21</v>
      </c>
      <c r="M24" s="116">
        <f t="shared" si="2"/>
        <v>6</v>
      </c>
      <c r="N24" s="116">
        <f t="shared" si="2"/>
        <v>355</v>
      </c>
      <c r="O24" s="116">
        <f t="shared" si="2"/>
        <v>12</v>
      </c>
      <c r="P24" s="117">
        <f t="shared" si="2"/>
        <v>29</v>
      </c>
      <c r="Q24" s="116">
        <f t="shared" si="2"/>
        <v>2</v>
      </c>
      <c r="R24" s="116">
        <f t="shared" si="2"/>
        <v>0</v>
      </c>
      <c r="S24" s="116">
        <f t="shared" si="2"/>
        <v>2</v>
      </c>
      <c r="T24" s="116">
        <f t="shared" si="2"/>
        <v>0</v>
      </c>
      <c r="U24" s="116">
        <f t="shared" si="2"/>
        <v>0</v>
      </c>
      <c r="V24" s="118">
        <f t="shared" si="2"/>
        <v>0</v>
      </c>
      <c r="W24" s="116">
        <f t="shared" si="2"/>
        <v>1</v>
      </c>
      <c r="X24" s="116">
        <f t="shared" si="2"/>
        <v>0</v>
      </c>
      <c r="Y24" s="116">
        <f t="shared" si="2"/>
        <v>0</v>
      </c>
      <c r="Z24" s="116">
        <f t="shared" si="2"/>
        <v>0</v>
      </c>
      <c r="AA24" s="116">
        <f t="shared" si="2"/>
        <v>0</v>
      </c>
      <c r="AB24" s="119">
        <f t="shared" si="2"/>
        <v>1</v>
      </c>
      <c r="AC24" s="116">
        <f t="shared" si="2"/>
        <v>0</v>
      </c>
      <c r="AD24" s="116">
        <f t="shared" si="2"/>
        <v>0</v>
      </c>
      <c r="AE24" s="116">
        <f t="shared" si="2"/>
        <v>0</v>
      </c>
      <c r="AF24" s="116">
        <f t="shared" si="2"/>
        <v>0</v>
      </c>
      <c r="AG24" s="118">
        <f t="shared" si="2"/>
        <v>0</v>
      </c>
      <c r="AH24" s="120">
        <f t="shared" si="2"/>
        <v>8</v>
      </c>
      <c r="AI24" s="13">
        <f>SUM(AI12:AI23)</f>
        <v>2</v>
      </c>
      <c r="AJ24" s="13">
        <f t="shared" ref="AJ24:AO24" si="3">SUM(AJ12:AJ23)</f>
        <v>1</v>
      </c>
      <c r="AK24" s="13">
        <f t="shared" si="3"/>
        <v>0</v>
      </c>
      <c r="AL24" s="13">
        <f t="shared" si="3"/>
        <v>60</v>
      </c>
      <c r="AM24" s="13">
        <f t="shared" si="3"/>
        <v>45</v>
      </c>
      <c r="AN24" s="13">
        <f>SUM(AN12:AN23)</f>
        <v>25</v>
      </c>
      <c r="AO24" s="13">
        <f t="shared" si="3"/>
        <v>149</v>
      </c>
      <c r="AP24" s="13">
        <f>SUM(AP12:AP23)</f>
        <v>52</v>
      </c>
      <c r="AQ24" s="14">
        <f>SUM(AQ12:AQ23)</f>
        <v>216</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7">
    <mergeCell ref="A32:AR32"/>
    <mergeCell ref="A40:AO40"/>
    <mergeCell ref="A41:AR41"/>
    <mergeCell ref="A42:AR42"/>
    <mergeCell ref="A33:AR33"/>
    <mergeCell ref="A34:AR34"/>
    <mergeCell ref="A35:AM35"/>
    <mergeCell ref="A36:AM36"/>
    <mergeCell ref="A37:AO37"/>
    <mergeCell ref="A38:AO38"/>
    <mergeCell ref="A39:AO39"/>
    <mergeCell ref="A28:AQ28"/>
    <mergeCell ref="A29:AR29"/>
    <mergeCell ref="A30:AR30"/>
    <mergeCell ref="A31:AR31"/>
    <mergeCell ref="AH9:AK9"/>
    <mergeCell ref="AL9:AN9"/>
    <mergeCell ref="AS9:AV10"/>
    <mergeCell ref="A24:B24"/>
    <mergeCell ref="AF8:AF10"/>
    <mergeCell ref="AG8:AG10"/>
    <mergeCell ref="H9:H10"/>
    <mergeCell ref="I9:I10"/>
    <mergeCell ref="Z8:Z10"/>
    <mergeCell ref="AA8:AA10"/>
    <mergeCell ref="N8:N10"/>
    <mergeCell ref="O8:O10"/>
    <mergeCell ref="P8:P10"/>
    <mergeCell ref="Q8:Q10"/>
    <mergeCell ref="X8:X10"/>
    <mergeCell ref="Y8:Y10"/>
    <mergeCell ref="J9:J10"/>
    <mergeCell ref="K9:K10"/>
    <mergeCell ref="L9:L10"/>
    <mergeCell ref="M9:M10"/>
    <mergeCell ref="A1:AQ1"/>
    <mergeCell ref="A2:AQ2"/>
    <mergeCell ref="A3:AQ3"/>
    <mergeCell ref="A4:AQ4"/>
    <mergeCell ref="A5:A10"/>
    <mergeCell ref="B5:B10"/>
    <mergeCell ref="C5:C10"/>
    <mergeCell ref="D5:D10"/>
    <mergeCell ref="R8:R10"/>
    <mergeCell ref="S8:S10"/>
    <mergeCell ref="AQ5:AQ10"/>
    <mergeCell ref="E6:V6"/>
    <mergeCell ref="W6:AG6"/>
    <mergeCell ref="AH6:AN8"/>
    <mergeCell ref="E7:P7"/>
    <mergeCell ref="Q7:V7"/>
    <mergeCell ref="E5:AN5"/>
    <mergeCell ref="AO5:AP9"/>
    <mergeCell ref="G8:G10"/>
    <mergeCell ref="H8:M8"/>
    <mergeCell ref="E8:E10"/>
    <mergeCell ref="F8:F10"/>
    <mergeCell ref="W7:AA7"/>
    <mergeCell ref="AB7:AG7"/>
    <mergeCell ref="AB8:AB10"/>
    <mergeCell ref="AC8:AC10"/>
    <mergeCell ref="AD8:AD10"/>
    <mergeCell ref="AE8:AE10"/>
    <mergeCell ref="T8:T10"/>
    <mergeCell ref="U8:U10"/>
    <mergeCell ref="V8:V10"/>
    <mergeCell ref="W8:W10"/>
  </mergeCells>
  <phoneticPr fontId="8" type="noConversion"/>
  <conditionalFormatting sqref="AL17:AQ19 H17:AG19 E17:F19">
    <cfRule type="cellIs" dxfId="374" priority="8" stopIfTrue="1" operator="equal">
      <formula>0</formula>
    </cfRule>
  </conditionalFormatting>
  <conditionalFormatting sqref="AH12:AH16">
    <cfRule type="cellIs" dxfId="373" priority="7" stopIfTrue="1" operator="equal">
      <formula>0</formula>
    </cfRule>
  </conditionalFormatting>
  <conditionalFormatting sqref="AL12:AL16">
    <cfRule type="cellIs" dxfId="372" priority="6" stopIfTrue="1" operator="equal">
      <formula>0</formula>
    </cfRule>
  </conditionalFormatting>
  <conditionalFormatting sqref="AH20:AH23">
    <cfRule type="cellIs" dxfId="371" priority="5" stopIfTrue="1" operator="equal">
      <formula>0</formula>
    </cfRule>
  </conditionalFormatting>
  <conditionalFormatting sqref="W12:W16">
    <cfRule type="cellIs" dxfId="370" priority="4" stopIfTrue="1" operator="equal">
      <formula>0</formula>
    </cfRule>
  </conditionalFormatting>
  <conditionalFormatting sqref="AB12:AB16">
    <cfRule type="cellIs" dxfId="369" priority="3" stopIfTrue="1" operator="equal">
      <formula>0</formula>
    </cfRule>
  </conditionalFormatting>
  <conditionalFormatting sqref="Q12:Q16">
    <cfRule type="cellIs" dxfId="368" priority="2" stopIfTrue="1" operator="equal">
      <formula>0</formula>
    </cfRule>
  </conditionalFormatting>
  <conditionalFormatting sqref="AO12:AO16">
    <cfRule type="cellIs" dxfId="367" priority="1" stopIfTrue="1" operator="equal">
      <formula>0</formula>
    </cfRule>
  </conditionalFormatting>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Y50"/>
  <sheetViews>
    <sheetView workbookViewId="0">
      <selection activeCell="A31" sqref="A31:AR3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57</v>
      </c>
      <c r="D12" s="8">
        <f>F12+R12+X12+AC12+AI12+AM12+AP12</f>
        <v>12</v>
      </c>
      <c r="E12" s="98">
        <v>40</v>
      </c>
      <c r="F12" s="10">
        <v>7</v>
      </c>
      <c r="G12" s="9">
        <f t="shared" ref="G12:G19" si="0">E12-SUM(H12:M12)</f>
        <v>30</v>
      </c>
      <c r="H12" s="10">
        <v>5</v>
      </c>
      <c r="I12" s="10">
        <v>2</v>
      </c>
      <c r="J12" s="10">
        <v>2</v>
      </c>
      <c r="K12" s="10"/>
      <c r="L12" s="10">
        <v>1</v>
      </c>
      <c r="M12" s="10"/>
      <c r="N12" s="10">
        <v>23</v>
      </c>
      <c r="O12" s="10">
        <v>5</v>
      </c>
      <c r="P12" s="99">
        <v>10</v>
      </c>
      <c r="Q12" s="100">
        <v>4</v>
      </c>
      <c r="R12" s="10">
        <v>1</v>
      </c>
      <c r="S12" s="10">
        <v>2</v>
      </c>
      <c r="T12" s="10"/>
      <c r="U12" s="10">
        <v>2</v>
      </c>
      <c r="V12" s="101"/>
      <c r="W12" s="102">
        <v>7</v>
      </c>
      <c r="X12" s="10">
        <v>1</v>
      </c>
      <c r="Y12" s="10">
        <v>4</v>
      </c>
      <c r="Z12" s="10"/>
      <c r="AA12" s="103"/>
      <c r="AB12" s="100">
        <v>6</v>
      </c>
      <c r="AC12" s="10">
        <v>3</v>
      </c>
      <c r="AD12" s="10">
        <v>2</v>
      </c>
      <c r="AE12" s="10"/>
      <c r="AF12" s="10">
        <v>1</v>
      </c>
      <c r="AG12" s="101">
        <v>1</v>
      </c>
      <c r="AH12" s="102">
        <f>AJ12+AK12</f>
        <v>0</v>
      </c>
      <c r="AI12" s="10"/>
      <c r="AJ12" s="10"/>
      <c r="AK12" s="10"/>
      <c r="AL12" s="63">
        <f>AN12</f>
        <v>0</v>
      </c>
      <c r="AM12" s="10"/>
      <c r="AN12" s="10"/>
      <c r="AO12" s="63">
        <f>AP12</f>
        <v>0</v>
      </c>
      <c r="AP12" s="10"/>
      <c r="AQ12" s="10">
        <v>60</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4</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3</v>
      </c>
      <c r="AM16" s="10"/>
      <c r="AN16" s="10">
        <v>3</v>
      </c>
      <c r="AO16" s="63">
        <v>1</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66</v>
      </c>
      <c r="D18" s="8">
        <f t="shared" si="1"/>
        <v>28</v>
      </c>
      <c r="E18" s="161">
        <v>37</v>
      </c>
      <c r="F18" s="34">
        <v>14</v>
      </c>
      <c r="G18" s="9">
        <f t="shared" si="0"/>
        <v>16</v>
      </c>
      <c r="H18" s="34">
        <v>7</v>
      </c>
      <c r="I18" s="34">
        <v>0</v>
      </c>
      <c r="J18" s="34">
        <v>12</v>
      </c>
      <c r="K18" s="34">
        <v>0</v>
      </c>
      <c r="L18" s="34">
        <v>2</v>
      </c>
      <c r="M18" s="34">
        <v>0</v>
      </c>
      <c r="N18" s="34">
        <v>30</v>
      </c>
      <c r="O18" s="34">
        <v>2</v>
      </c>
      <c r="P18" s="105">
        <v>5</v>
      </c>
      <c r="Q18" s="106">
        <v>0</v>
      </c>
      <c r="R18" s="34">
        <v>0</v>
      </c>
      <c r="S18" s="34">
        <v>0</v>
      </c>
      <c r="T18" s="34">
        <v>0</v>
      </c>
      <c r="U18" s="34">
        <v>0</v>
      </c>
      <c r="V18" s="107">
        <v>0</v>
      </c>
      <c r="W18" s="108">
        <v>0</v>
      </c>
      <c r="X18" s="34">
        <v>0</v>
      </c>
      <c r="Y18" s="34">
        <v>0</v>
      </c>
      <c r="Z18" s="34">
        <v>0</v>
      </c>
      <c r="AA18" s="105">
        <v>0</v>
      </c>
      <c r="AB18" s="106">
        <v>2</v>
      </c>
      <c r="AC18" s="34">
        <v>0</v>
      </c>
      <c r="AD18" s="34">
        <v>0</v>
      </c>
      <c r="AE18" s="34">
        <v>1</v>
      </c>
      <c r="AF18" s="34">
        <v>1</v>
      </c>
      <c r="AG18" s="107">
        <v>0</v>
      </c>
      <c r="AH18" s="109"/>
      <c r="AI18" s="12"/>
      <c r="AJ18" s="12"/>
      <c r="AK18" s="12"/>
      <c r="AL18" s="34">
        <v>8</v>
      </c>
      <c r="AM18" s="34">
        <v>5</v>
      </c>
      <c r="AN18" s="34">
        <v>5</v>
      </c>
      <c r="AO18" s="34">
        <v>19</v>
      </c>
      <c r="AP18" s="34">
        <v>9</v>
      </c>
      <c r="AQ18" s="34">
        <v>0</v>
      </c>
      <c r="AR18" s="4"/>
      <c r="AS18" s="104"/>
      <c r="AT18" s="4"/>
      <c r="AU18" s="4"/>
      <c r="AV18" s="4"/>
      <c r="AW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50</v>
      </c>
      <c r="D20" s="8">
        <f t="shared" si="1"/>
        <v>23</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50</v>
      </c>
      <c r="AI20" s="10">
        <v>23</v>
      </c>
      <c r="AJ20" s="10">
        <v>50</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1</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1</v>
      </c>
      <c r="AI21" s="10"/>
      <c r="AJ21" s="10">
        <v>1</v>
      </c>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1</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v>1</v>
      </c>
      <c r="AI22" s="10"/>
      <c r="AJ22" s="10">
        <v>1</v>
      </c>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179</v>
      </c>
      <c r="D24" s="13">
        <f>SUM(D12:D23)</f>
        <v>63</v>
      </c>
      <c r="E24" s="115">
        <f>SUM(E12:E23)</f>
        <v>77</v>
      </c>
      <c r="F24" s="116">
        <f>SUM(F12:F23)</f>
        <v>21</v>
      </c>
      <c r="G24" s="116">
        <f>SUM(G12:G23)</f>
        <v>46</v>
      </c>
      <c r="H24" s="116">
        <f t="shared" ref="H24:AH24" si="2">SUM(H12:H23)</f>
        <v>12</v>
      </c>
      <c r="I24" s="116">
        <f t="shared" si="2"/>
        <v>2</v>
      </c>
      <c r="J24" s="116">
        <f t="shared" si="2"/>
        <v>14</v>
      </c>
      <c r="K24" s="116">
        <f t="shared" si="2"/>
        <v>0</v>
      </c>
      <c r="L24" s="116">
        <f t="shared" si="2"/>
        <v>3</v>
      </c>
      <c r="M24" s="116">
        <f t="shared" si="2"/>
        <v>0</v>
      </c>
      <c r="N24" s="116">
        <f t="shared" si="2"/>
        <v>53</v>
      </c>
      <c r="O24" s="116">
        <f t="shared" si="2"/>
        <v>7</v>
      </c>
      <c r="P24" s="117">
        <f t="shared" si="2"/>
        <v>15</v>
      </c>
      <c r="Q24" s="116">
        <f t="shared" si="2"/>
        <v>4</v>
      </c>
      <c r="R24" s="116">
        <f t="shared" si="2"/>
        <v>1</v>
      </c>
      <c r="S24" s="116">
        <f t="shared" si="2"/>
        <v>2</v>
      </c>
      <c r="T24" s="116">
        <f t="shared" si="2"/>
        <v>0</v>
      </c>
      <c r="U24" s="116">
        <f t="shared" si="2"/>
        <v>2</v>
      </c>
      <c r="V24" s="118">
        <f t="shared" si="2"/>
        <v>0</v>
      </c>
      <c r="W24" s="116">
        <f t="shared" si="2"/>
        <v>7</v>
      </c>
      <c r="X24" s="116">
        <f t="shared" si="2"/>
        <v>1</v>
      </c>
      <c r="Y24" s="116">
        <f t="shared" si="2"/>
        <v>4</v>
      </c>
      <c r="Z24" s="116">
        <f t="shared" si="2"/>
        <v>0</v>
      </c>
      <c r="AA24" s="116">
        <f t="shared" si="2"/>
        <v>0</v>
      </c>
      <c r="AB24" s="119">
        <f t="shared" si="2"/>
        <v>8</v>
      </c>
      <c r="AC24" s="116">
        <f t="shared" si="2"/>
        <v>3</v>
      </c>
      <c r="AD24" s="116">
        <f t="shared" si="2"/>
        <v>2</v>
      </c>
      <c r="AE24" s="116">
        <f t="shared" si="2"/>
        <v>1</v>
      </c>
      <c r="AF24" s="116">
        <f t="shared" si="2"/>
        <v>2</v>
      </c>
      <c r="AG24" s="118">
        <f t="shared" si="2"/>
        <v>1</v>
      </c>
      <c r="AH24" s="120">
        <f t="shared" si="2"/>
        <v>52</v>
      </c>
      <c r="AI24" s="13">
        <f>SUM(AI12:AI23)</f>
        <v>23</v>
      </c>
      <c r="AJ24" s="13">
        <f t="shared" ref="AJ24:AO24" si="3">SUM(AJ12:AJ23)</f>
        <v>52</v>
      </c>
      <c r="AK24" s="13">
        <f t="shared" si="3"/>
        <v>0</v>
      </c>
      <c r="AL24" s="13">
        <f t="shared" si="3"/>
        <v>11</v>
      </c>
      <c r="AM24" s="13">
        <f t="shared" si="3"/>
        <v>5</v>
      </c>
      <c r="AN24" s="13">
        <f>SUM(AN12:AN23)</f>
        <v>8</v>
      </c>
      <c r="AO24" s="13">
        <f t="shared" si="3"/>
        <v>20</v>
      </c>
      <c r="AP24" s="13">
        <f>SUM(AP12:AP23)</f>
        <v>9</v>
      </c>
      <c r="AQ24" s="14">
        <f>SUM(AQ12:AQ23)</f>
        <v>60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39:AO39"/>
    <mergeCell ref="A40:AO40"/>
    <mergeCell ref="A41:AR41"/>
    <mergeCell ref="A33:AR33"/>
    <mergeCell ref="A34:AR34"/>
    <mergeCell ref="A35:AM35"/>
    <mergeCell ref="A36:AM36"/>
    <mergeCell ref="A37:AO37"/>
    <mergeCell ref="A38:AO38"/>
    <mergeCell ref="A32:AR32"/>
    <mergeCell ref="A28:AQ28"/>
    <mergeCell ref="A29:AR29"/>
    <mergeCell ref="A30:AR30"/>
    <mergeCell ref="AL9:AN9"/>
    <mergeCell ref="AS9:AV10"/>
    <mergeCell ref="A24:B24"/>
    <mergeCell ref="AC8:AC10"/>
    <mergeCell ref="AD8:AD10"/>
    <mergeCell ref="AE8:AE10"/>
    <mergeCell ref="W8:W10"/>
    <mergeCell ref="X8:X10"/>
    <mergeCell ref="Y8:Y10"/>
    <mergeCell ref="M9:M10"/>
    <mergeCell ref="AH9:AK9"/>
    <mergeCell ref="H8:M8"/>
    <mergeCell ref="N8:N10"/>
    <mergeCell ref="O8:O10"/>
    <mergeCell ref="Q7:V7"/>
    <mergeCell ref="W7:AA7"/>
    <mergeCell ref="AB7:AG7"/>
    <mergeCell ref="E8:E10"/>
    <mergeCell ref="F8:F10"/>
    <mergeCell ref="Z8:Z10"/>
    <mergeCell ref="AA8:AA10"/>
    <mergeCell ref="AB8:AB10"/>
    <mergeCell ref="Q8:Q10"/>
    <mergeCell ref="R8:R10"/>
    <mergeCell ref="S8:S10"/>
    <mergeCell ref="T8:T10"/>
    <mergeCell ref="U8:U10"/>
    <mergeCell ref="V8:V10"/>
    <mergeCell ref="AF8:AF10"/>
    <mergeCell ref="AG8:AG10"/>
    <mergeCell ref="A1:AQ1"/>
    <mergeCell ref="A2:AQ2"/>
    <mergeCell ref="A3:AQ3"/>
    <mergeCell ref="A4:AQ4"/>
    <mergeCell ref="A5:A10"/>
    <mergeCell ref="B5:B10"/>
    <mergeCell ref="C5:C10"/>
    <mergeCell ref="D5:D10"/>
    <mergeCell ref="E5:AN5"/>
    <mergeCell ref="AO5:AP9"/>
    <mergeCell ref="AQ5:AQ10"/>
    <mergeCell ref="E6:V6"/>
    <mergeCell ref="W6:AG6"/>
    <mergeCell ref="AH6:AN8"/>
    <mergeCell ref="E7:P7"/>
    <mergeCell ref="G8:G10"/>
    <mergeCell ref="P8:P10"/>
    <mergeCell ref="H9:H10"/>
    <mergeCell ref="I9:I10"/>
    <mergeCell ref="J9:J10"/>
    <mergeCell ref="K9:K10"/>
    <mergeCell ref="L9:L10"/>
  </mergeCells>
  <phoneticPr fontId="8" type="noConversion"/>
  <conditionalFormatting sqref="AL17:AQ19 H17:AG19 E17:F19">
    <cfRule type="cellIs" dxfId="366" priority="8" stopIfTrue="1" operator="equal">
      <formula>0</formula>
    </cfRule>
  </conditionalFormatting>
  <conditionalFormatting sqref="AH12:AH16">
    <cfRule type="cellIs" dxfId="365" priority="7" stopIfTrue="1" operator="equal">
      <formula>0</formula>
    </cfRule>
  </conditionalFormatting>
  <conditionalFormatting sqref="AL12:AL16">
    <cfRule type="cellIs" dxfId="364" priority="6" stopIfTrue="1" operator="equal">
      <formula>0</formula>
    </cfRule>
  </conditionalFormatting>
  <conditionalFormatting sqref="AH20:AH23">
    <cfRule type="cellIs" dxfId="363" priority="5" stopIfTrue="1" operator="equal">
      <formula>0</formula>
    </cfRule>
  </conditionalFormatting>
  <conditionalFormatting sqref="W12:W16">
    <cfRule type="cellIs" dxfId="362" priority="4" stopIfTrue="1" operator="equal">
      <formula>0</formula>
    </cfRule>
  </conditionalFormatting>
  <conditionalFormatting sqref="AB12:AB16">
    <cfRule type="cellIs" dxfId="361" priority="3" stopIfTrue="1" operator="equal">
      <formula>0</formula>
    </cfRule>
  </conditionalFormatting>
  <conditionalFormatting sqref="Q12:Q16">
    <cfRule type="cellIs" dxfId="360" priority="2" stopIfTrue="1" operator="equal">
      <formula>0</formula>
    </cfRule>
  </conditionalFormatting>
  <conditionalFormatting sqref="AO12:AO16">
    <cfRule type="cellIs" dxfId="359" priority="1" stopIfTrue="1" operator="equal">
      <formula>0</formula>
    </cfRule>
  </conditionalFormatting>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AY50"/>
  <sheetViews>
    <sheetView workbookViewId="0">
      <selection activeCell="AS9" sqref="AS9:AV10"/>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3</v>
      </c>
      <c r="D12" s="8">
        <f>F12+R12+X12+AC12+AI12+AM12+AP12</f>
        <v>0</v>
      </c>
      <c r="E12" s="98">
        <v>3</v>
      </c>
      <c r="F12" s="10"/>
      <c r="G12" s="9">
        <f t="shared" ref="G12:G19" si="0">E12-SUM(H12:M12)</f>
        <v>3</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19</v>
      </c>
      <c r="D18" s="8">
        <f t="shared" si="1"/>
        <v>8</v>
      </c>
      <c r="E18" s="161">
        <v>12</v>
      </c>
      <c r="F18" s="34">
        <v>4</v>
      </c>
      <c r="G18" s="9">
        <f t="shared" si="0"/>
        <v>12</v>
      </c>
      <c r="H18" s="34">
        <v>0</v>
      </c>
      <c r="I18" s="34">
        <v>0</v>
      </c>
      <c r="J18" s="34">
        <v>0</v>
      </c>
      <c r="K18" s="34">
        <v>0</v>
      </c>
      <c r="L18" s="34">
        <v>0</v>
      </c>
      <c r="M18" s="34">
        <v>0</v>
      </c>
      <c r="N18" s="34">
        <v>9</v>
      </c>
      <c r="O18" s="34">
        <v>1</v>
      </c>
      <c r="P18" s="105">
        <v>2</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7</v>
      </c>
      <c r="AP18" s="34">
        <v>4</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8</v>
      </c>
      <c r="D20" s="8">
        <f t="shared" si="1"/>
        <v>5</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8</v>
      </c>
      <c r="AI20" s="10">
        <v>5</v>
      </c>
      <c r="AJ20" s="10">
        <v>8</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30</v>
      </c>
      <c r="D24" s="13">
        <f>SUM(D12:D23)</f>
        <v>13</v>
      </c>
      <c r="E24" s="115">
        <f>SUM(E12:E23)</f>
        <v>15</v>
      </c>
      <c r="F24" s="116">
        <f>SUM(F12:F23)</f>
        <v>4</v>
      </c>
      <c r="G24" s="116">
        <f>SUM(G12:G23)</f>
        <v>15</v>
      </c>
      <c r="H24" s="116">
        <f t="shared" ref="H24:AH24" si="2">SUM(H12:H23)</f>
        <v>0</v>
      </c>
      <c r="I24" s="116">
        <f t="shared" si="2"/>
        <v>0</v>
      </c>
      <c r="J24" s="116">
        <f t="shared" si="2"/>
        <v>0</v>
      </c>
      <c r="K24" s="116">
        <f t="shared" si="2"/>
        <v>0</v>
      </c>
      <c r="L24" s="116">
        <f t="shared" si="2"/>
        <v>0</v>
      </c>
      <c r="M24" s="116">
        <f t="shared" si="2"/>
        <v>0</v>
      </c>
      <c r="N24" s="116">
        <f t="shared" si="2"/>
        <v>9</v>
      </c>
      <c r="O24" s="116">
        <f t="shared" si="2"/>
        <v>1</v>
      </c>
      <c r="P24" s="117">
        <f t="shared" si="2"/>
        <v>2</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8</v>
      </c>
      <c r="AI24" s="13">
        <f>SUM(AI12:AI23)</f>
        <v>5</v>
      </c>
      <c r="AJ24" s="13">
        <f t="shared" ref="AJ24:AO24" si="3">SUM(AJ12:AJ23)</f>
        <v>8</v>
      </c>
      <c r="AK24" s="13">
        <f t="shared" si="3"/>
        <v>0</v>
      </c>
      <c r="AL24" s="13">
        <f t="shared" si="3"/>
        <v>0</v>
      </c>
      <c r="AM24" s="13">
        <f t="shared" si="3"/>
        <v>0</v>
      </c>
      <c r="AN24" s="13">
        <f>SUM(AN12:AN23)</f>
        <v>0</v>
      </c>
      <c r="AO24" s="13">
        <f t="shared" si="3"/>
        <v>7</v>
      </c>
      <c r="AP24" s="13">
        <f>SUM(AP12:AP23)</f>
        <v>4</v>
      </c>
      <c r="AQ24" s="14">
        <f>SUM(AQ12:AQ23)</f>
        <v>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358" priority="8" stopIfTrue="1" operator="equal">
      <formula>0</formula>
    </cfRule>
  </conditionalFormatting>
  <conditionalFormatting sqref="AH12:AH16">
    <cfRule type="cellIs" dxfId="357" priority="7" stopIfTrue="1" operator="equal">
      <formula>0</formula>
    </cfRule>
  </conditionalFormatting>
  <conditionalFormatting sqref="AL12:AL16">
    <cfRule type="cellIs" dxfId="356" priority="6" stopIfTrue="1" operator="equal">
      <formula>0</formula>
    </cfRule>
  </conditionalFormatting>
  <conditionalFormatting sqref="AH20:AH23">
    <cfRule type="cellIs" dxfId="355" priority="5" stopIfTrue="1" operator="equal">
      <formula>0</formula>
    </cfRule>
  </conditionalFormatting>
  <conditionalFormatting sqref="W12:W16">
    <cfRule type="cellIs" dxfId="354" priority="4" stopIfTrue="1" operator="equal">
      <formula>0</formula>
    </cfRule>
  </conditionalFormatting>
  <conditionalFormatting sqref="AB12:AB16">
    <cfRule type="cellIs" dxfId="353" priority="3" stopIfTrue="1" operator="equal">
      <formula>0</formula>
    </cfRule>
  </conditionalFormatting>
  <conditionalFormatting sqref="Q12:Q16">
    <cfRule type="cellIs" dxfId="352" priority="2" stopIfTrue="1" operator="equal">
      <formula>0</formula>
    </cfRule>
  </conditionalFormatting>
  <conditionalFormatting sqref="AO12:AO16">
    <cfRule type="cellIs" dxfId="351" priority="1" stopIfTrue="1" operator="equal">
      <formula>0</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pageSetUpPr fitToPage="1"/>
  </sheetPr>
  <dimension ref="A1:AQ72"/>
  <sheetViews>
    <sheetView workbookViewId="0">
      <pane ySplit="8" topLeftCell="A9" activePane="bottomLeft" state="frozen"/>
      <selection activeCell="A11" sqref="A1:AQ65536"/>
      <selection pane="bottomLeft" activeCell="C9" sqref="C9"/>
    </sheetView>
  </sheetViews>
  <sheetFormatPr defaultRowHeight="15.75"/>
  <cols>
    <col min="1" max="1" width="2.625" style="5" customWidth="1"/>
    <col min="2" max="2" width="12.875" style="5" customWidth="1"/>
    <col min="3" max="3" width="4.375" style="5" customWidth="1"/>
    <col min="4" max="5" width="4.25" style="5" customWidth="1"/>
    <col min="6" max="7" width="3.625" style="5" customWidth="1"/>
    <col min="8" max="13" width="3.75" style="5" customWidth="1"/>
    <col min="14" max="14" width="4" style="5" customWidth="1"/>
    <col min="15" max="15" width="3.5" style="5" customWidth="1"/>
    <col min="16" max="17" width="3.625" style="5" customWidth="1"/>
    <col min="18" max="18" width="4.375" style="5" customWidth="1"/>
    <col min="19" max="24" width="3.625" style="5" customWidth="1"/>
    <col min="25" max="25" width="4.125" style="5" customWidth="1"/>
    <col min="26" max="26" width="3.25" style="5" customWidth="1"/>
    <col min="27" max="32" width="4" style="5" customWidth="1"/>
    <col min="33" max="33" width="3.75" style="5" customWidth="1"/>
    <col min="34" max="34" width="4.125" style="5" customWidth="1"/>
    <col min="35" max="35" width="4.25" style="5" customWidth="1"/>
    <col min="36" max="37" width="4.875" style="5" customWidth="1"/>
    <col min="38" max="38" width="4.25" style="5" customWidth="1"/>
    <col min="39" max="39" width="3.875" style="5" customWidth="1"/>
    <col min="40" max="40" width="4.875" style="5" customWidth="1"/>
    <col min="41" max="43" width="3.75" style="5" customWidth="1"/>
    <col min="44" max="16384" width="9" style="5"/>
  </cols>
  <sheetData>
    <row r="1" spans="1:43" ht="14.25" customHeight="1">
      <c r="A1" s="257" t="s">
        <v>83</v>
      </c>
      <c r="B1" s="258"/>
      <c r="C1" s="258"/>
      <c r="D1" s="258"/>
      <c r="E1" s="258"/>
      <c r="F1" s="258"/>
      <c r="G1" s="258"/>
      <c r="H1" s="258"/>
      <c r="I1" s="258"/>
      <c r="J1" s="258"/>
      <c r="K1" s="258"/>
      <c r="L1" s="258"/>
      <c r="M1" s="258"/>
      <c r="N1" s="258"/>
      <c r="O1" s="258"/>
      <c r="P1" s="258"/>
      <c r="Q1" s="258"/>
      <c r="R1" s="258"/>
      <c r="S1" s="258"/>
      <c r="T1" s="258"/>
      <c r="U1" s="258"/>
      <c r="V1" s="258"/>
      <c r="W1" s="258"/>
      <c r="X1" s="258"/>
      <c r="Y1" s="258"/>
    </row>
    <row r="2" spans="1:43" ht="12" customHeight="1" thickBot="1">
      <c r="A2" s="271" t="s">
        <v>0</v>
      </c>
      <c r="B2" s="271" t="s">
        <v>4</v>
      </c>
      <c r="C2" s="272" t="s">
        <v>212</v>
      </c>
      <c r="D2" s="272" t="s">
        <v>213</v>
      </c>
      <c r="E2" s="274" t="s">
        <v>188</v>
      </c>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19"/>
      <c r="AI2" s="219"/>
      <c r="AJ2" s="219"/>
      <c r="AK2" s="219"/>
      <c r="AL2" s="219"/>
      <c r="AM2" s="219"/>
      <c r="AN2" s="219"/>
      <c r="AO2" s="272" t="s">
        <v>9</v>
      </c>
      <c r="AP2" s="272"/>
      <c r="AQ2" s="272" t="s">
        <v>10</v>
      </c>
    </row>
    <row r="3" spans="1:43" ht="12" customHeight="1" thickTop="1" thickBot="1">
      <c r="A3" s="271"/>
      <c r="B3" s="271"/>
      <c r="C3" s="272"/>
      <c r="D3" s="273"/>
      <c r="E3" s="230" t="s">
        <v>189</v>
      </c>
      <c r="F3" s="230"/>
      <c r="G3" s="230"/>
      <c r="H3" s="230"/>
      <c r="I3" s="230"/>
      <c r="J3" s="230"/>
      <c r="K3" s="230"/>
      <c r="L3" s="230"/>
      <c r="M3" s="230"/>
      <c r="N3" s="230"/>
      <c r="O3" s="230"/>
      <c r="P3" s="230"/>
      <c r="Q3" s="230"/>
      <c r="R3" s="230"/>
      <c r="S3" s="230"/>
      <c r="T3" s="230"/>
      <c r="U3" s="230"/>
      <c r="V3" s="230"/>
      <c r="W3" s="230" t="s">
        <v>190</v>
      </c>
      <c r="X3" s="230"/>
      <c r="Y3" s="230"/>
      <c r="Z3" s="230"/>
      <c r="AA3" s="230"/>
      <c r="AB3" s="230"/>
      <c r="AC3" s="230"/>
      <c r="AD3" s="230"/>
      <c r="AE3" s="230"/>
      <c r="AF3" s="230"/>
      <c r="AG3" s="230"/>
      <c r="AH3" s="231" t="s">
        <v>179</v>
      </c>
      <c r="AI3" s="232"/>
      <c r="AJ3" s="232"/>
      <c r="AK3" s="232"/>
      <c r="AL3" s="232"/>
      <c r="AM3" s="232"/>
      <c r="AN3" s="233"/>
      <c r="AO3" s="272"/>
      <c r="AP3" s="272"/>
      <c r="AQ3" s="272"/>
    </row>
    <row r="4" spans="1:43" ht="12" customHeight="1" thickTop="1">
      <c r="A4" s="271"/>
      <c r="B4" s="271"/>
      <c r="C4" s="272"/>
      <c r="D4" s="273"/>
      <c r="E4" s="240" t="s">
        <v>191</v>
      </c>
      <c r="F4" s="241"/>
      <c r="G4" s="241"/>
      <c r="H4" s="241"/>
      <c r="I4" s="241"/>
      <c r="J4" s="241"/>
      <c r="K4" s="241"/>
      <c r="L4" s="241"/>
      <c r="M4" s="241"/>
      <c r="N4" s="241"/>
      <c r="O4" s="241"/>
      <c r="P4" s="242"/>
      <c r="Q4" s="235" t="s">
        <v>192</v>
      </c>
      <c r="R4" s="235"/>
      <c r="S4" s="235"/>
      <c r="T4" s="235"/>
      <c r="U4" s="235"/>
      <c r="V4" s="243"/>
      <c r="W4" s="244" t="s">
        <v>193</v>
      </c>
      <c r="X4" s="245"/>
      <c r="Y4" s="245"/>
      <c r="Z4" s="245"/>
      <c r="AA4" s="245"/>
      <c r="AB4" s="246" t="s">
        <v>194</v>
      </c>
      <c r="AC4" s="247"/>
      <c r="AD4" s="247"/>
      <c r="AE4" s="247"/>
      <c r="AF4" s="247"/>
      <c r="AG4" s="248"/>
      <c r="AH4" s="234"/>
      <c r="AI4" s="235"/>
      <c r="AJ4" s="235"/>
      <c r="AK4" s="235"/>
      <c r="AL4" s="235"/>
      <c r="AM4" s="235"/>
      <c r="AN4" s="236"/>
      <c r="AO4" s="272"/>
      <c r="AP4" s="272"/>
      <c r="AQ4" s="272"/>
    </row>
    <row r="5" spans="1:43" ht="20.25" customHeight="1">
      <c r="A5" s="271"/>
      <c r="B5" s="271"/>
      <c r="C5" s="272"/>
      <c r="D5" s="273"/>
      <c r="E5" s="249" t="s">
        <v>180</v>
      </c>
      <c r="F5" s="221" t="s">
        <v>5</v>
      </c>
      <c r="G5" s="221" t="s">
        <v>11</v>
      </c>
      <c r="H5" s="219" t="s">
        <v>12</v>
      </c>
      <c r="I5" s="219"/>
      <c r="J5" s="219"/>
      <c r="K5" s="219"/>
      <c r="L5" s="219"/>
      <c r="M5" s="219"/>
      <c r="N5" s="221" t="s">
        <v>181</v>
      </c>
      <c r="O5" s="221" t="s">
        <v>195</v>
      </c>
      <c r="P5" s="250" t="s">
        <v>15</v>
      </c>
      <c r="Q5" s="251" t="s">
        <v>180</v>
      </c>
      <c r="R5" s="227" t="s">
        <v>5</v>
      </c>
      <c r="S5" s="221" t="s">
        <v>181</v>
      </c>
      <c r="T5" s="221" t="s">
        <v>195</v>
      </c>
      <c r="U5" s="221" t="s">
        <v>196</v>
      </c>
      <c r="V5" s="222" t="s">
        <v>15</v>
      </c>
      <c r="W5" s="224" t="s">
        <v>180</v>
      </c>
      <c r="X5" s="227" t="s">
        <v>5</v>
      </c>
      <c r="Y5" s="221" t="s">
        <v>181</v>
      </c>
      <c r="Z5" s="221" t="s">
        <v>195</v>
      </c>
      <c r="AA5" s="223" t="s">
        <v>15</v>
      </c>
      <c r="AB5" s="254" t="s">
        <v>180</v>
      </c>
      <c r="AC5" s="221" t="s">
        <v>5</v>
      </c>
      <c r="AD5" s="221" t="s">
        <v>181</v>
      </c>
      <c r="AE5" s="221" t="s">
        <v>195</v>
      </c>
      <c r="AF5" s="221" t="s">
        <v>196</v>
      </c>
      <c r="AG5" s="222" t="s">
        <v>15</v>
      </c>
      <c r="AH5" s="237"/>
      <c r="AI5" s="238"/>
      <c r="AJ5" s="238"/>
      <c r="AK5" s="238"/>
      <c r="AL5" s="238"/>
      <c r="AM5" s="238"/>
      <c r="AN5" s="239"/>
      <c r="AO5" s="272"/>
      <c r="AP5" s="272"/>
      <c r="AQ5" s="272"/>
    </row>
    <row r="6" spans="1:43" ht="21.75" customHeight="1">
      <c r="A6" s="271"/>
      <c r="B6" s="271"/>
      <c r="C6" s="272"/>
      <c r="D6" s="273"/>
      <c r="E6" s="249"/>
      <c r="F6" s="221"/>
      <c r="G6" s="221"/>
      <c r="H6" s="221" t="s">
        <v>165</v>
      </c>
      <c r="I6" s="221" t="s">
        <v>166</v>
      </c>
      <c r="J6" s="221" t="s">
        <v>167</v>
      </c>
      <c r="K6" s="221" t="s">
        <v>168</v>
      </c>
      <c r="L6" s="221" t="s">
        <v>169</v>
      </c>
      <c r="M6" s="221" t="s">
        <v>170</v>
      </c>
      <c r="N6" s="221"/>
      <c r="O6" s="221"/>
      <c r="P6" s="250"/>
      <c r="Q6" s="252"/>
      <c r="R6" s="228"/>
      <c r="S6" s="221"/>
      <c r="T6" s="221"/>
      <c r="U6" s="221"/>
      <c r="V6" s="222"/>
      <c r="W6" s="225"/>
      <c r="X6" s="228"/>
      <c r="Y6" s="221"/>
      <c r="Z6" s="221"/>
      <c r="AA6" s="223"/>
      <c r="AB6" s="255"/>
      <c r="AC6" s="221"/>
      <c r="AD6" s="221"/>
      <c r="AE6" s="221"/>
      <c r="AF6" s="221"/>
      <c r="AG6" s="222"/>
      <c r="AH6" s="218" t="s">
        <v>182</v>
      </c>
      <c r="AI6" s="219"/>
      <c r="AJ6" s="219"/>
      <c r="AK6" s="219"/>
      <c r="AL6" s="220" t="s">
        <v>13</v>
      </c>
      <c r="AM6" s="220"/>
      <c r="AN6" s="220"/>
      <c r="AO6" s="272"/>
      <c r="AP6" s="272"/>
      <c r="AQ6" s="272"/>
    </row>
    <row r="7" spans="1:43" ht="72" customHeight="1">
      <c r="A7" s="271"/>
      <c r="B7" s="271"/>
      <c r="C7" s="272"/>
      <c r="D7" s="273"/>
      <c r="E7" s="249"/>
      <c r="F7" s="221"/>
      <c r="G7" s="221"/>
      <c r="H7" s="221"/>
      <c r="I7" s="221"/>
      <c r="J7" s="221"/>
      <c r="K7" s="221"/>
      <c r="L7" s="221"/>
      <c r="M7" s="221"/>
      <c r="N7" s="221"/>
      <c r="O7" s="221"/>
      <c r="P7" s="250"/>
      <c r="Q7" s="253"/>
      <c r="R7" s="229"/>
      <c r="S7" s="221"/>
      <c r="T7" s="221"/>
      <c r="U7" s="221"/>
      <c r="V7" s="222"/>
      <c r="W7" s="226"/>
      <c r="X7" s="229"/>
      <c r="Y7" s="221"/>
      <c r="Z7" s="221"/>
      <c r="AA7" s="223"/>
      <c r="AB7" s="256"/>
      <c r="AC7" s="221"/>
      <c r="AD7" s="221"/>
      <c r="AE7" s="221"/>
      <c r="AF7" s="221"/>
      <c r="AG7" s="222"/>
      <c r="AH7" s="90" t="s">
        <v>14</v>
      </c>
      <c r="AI7" s="146" t="s">
        <v>5</v>
      </c>
      <c r="AJ7" s="146" t="s">
        <v>181</v>
      </c>
      <c r="AK7" s="146" t="s">
        <v>15</v>
      </c>
      <c r="AL7" s="146" t="s">
        <v>14</v>
      </c>
      <c r="AM7" s="146" t="s">
        <v>5</v>
      </c>
      <c r="AN7" s="146" t="s">
        <v>181</v>
      </c>
      <c r="AO7" s="6" t="s">
        <v>14</v>
      </c>
      <c r="AP7" s="6" t="s">
        <v>5</v>
      </c>
      <c r="AQ7" s="272"/>
    </row>
    <row r="8" spans="1:43" s="27" customFormat="1" ht="9" customHeight="1">
      <c r="A8" s="26"/>
      <c r="B8" s="26">
        <v>1</v>
      </c>
      <c r="C8" s="26">
        <v>2</v>
      </c>
      <c r="D8" s="26">
        <v>3</v>
      </c>
      <c r="E8" s="26">
        <v>4</v>
      </c>
      <c r="F8" s="26">
        <v>5</v>
      </c>
      <c r="G8" s="26">
        <v>6</v>
      </c>
      <c r="H8" s="26">
        <v>7</v>
      </c>
      <c r="I8" s="26">
        <v>8</v>
      </c>
      <c r="J8" s="26">
        <v>9</v>
      </c>
      <c r="K8" s="26">
        <v>10</v>
      </c>
      <c r="L8" s="26">
        <v>11</v>
      </c>
      <c r="M8" s="26">
        <v>12</v>
      </c>
      <c r="N8" s="26">
        <v>13</v>
      </c>
      <c r="O8" s="26">
        <v>14</v>
      </c>
      <c r="P8" s="26">
        <v>15</v>
      </c>
      <c r="Q8" s="26">
        <v>20</v>
      </c>
      <c r="R8" s="26">
        <v>21</v>
      </c>
      <c r="S8" s="26">
        <v>22</v>
      </c>
      <c r="T8" s="26">
        <v>23</v>
      </c>
      <c r="U8" s="26">
        <v>24</v>
      </c>
      <c r="V8" s="26">
        <v>25</v>
      </c>
      <c r="W8" s="26">
        <v>26</v>
      </c>
      <c r="X8" s="26">
        <v>27</v>
      </c>
      <c r="Y8" s="26">
        <v>28</v>
      </c>
      <c r="Z8" s="26">
        <v>29</v>
      </c>
      <c r="AA8" s="26">
        <v>30</v>
      </c>
      <c r="AB8" s="26">
        <v>31</v>
      </c>
      <c r="AC8" s="26">
        <v>32</v>
      </c>
      <c r="AD8" s="26">
        <v>33</v>
      </c>
      <c r="AE8" s="26">
        <v>34</v>
      </c>
      <c r="AF8" s="26">
        <v>35</v>
      </c>
      <c r="AG8" s="26">
        <v>36</v>
      </c>
      <c r="AH8" s="26">
        <v>37</v>
      </c>
      <c r="AI8" s="26">
        <v>38</v>
      </c>
      <c r="AJ8" s="26">
        <v>39</v>
      </c>
      <c r="AK8" s="26">
        <v>40</v>
      </c>
      <c r="AL8" s="26">
        <v>41</v>
      </c>
      <c r="AM8" s="26">
        <v>42</v>
      </c>
      <c r="AN8" s="26">
        <v>43</v>
      </c>
      <c r="AO8" s="26">
        <v>44</v>
      </c>
      <c r="AP8" s="26">
        <v>45</v>
      </c>
      <c r="AQ8" s="26">
        <v>46</v>
      </c>
    </row>
    <row r="9" spans="1:43" ht="12" customHeight="1">
      <c r="A9" s="28" t="s">
        <v>86</v>
      </c>
      <c r="B9" s="29" t="s">
        <v>23</v>
      </c>
      <c r="C9" s="36">
        <f>E9+Q9+W9+AB9+AH9+AL9+AO9</f>
        <v>22</v>
      </c>
      <c r="D9" s="37">
        <f>F9+R9+X9+AC9+AI9+AM9+AP9</f>
        <v>6</v>
      </c>
      <c r="E9" s="89">
        <f>Akmene!E24</f>
        <v>11</v>
      </c>
      <c r="F9" s="89">
        <f>Akmene!F24</f>
        <v>0</v>
      </c>
      <c r="G9" s="89">
        <f>E9-SUM(H9:M9)</f>
        <v>3</v>
      </c>
      <c r="H9" s="89">
        <f>Akmene!H24</f>
        <v>2</v>
      </c>
      <c r="I9" s="89">
        <f>Akmene!I24</f>
        <v>4</v>
      </c>
      <c r="J9" s="89">
        <f>Akmene!J24</f>
        <v>2</v>
      </c>
      <c r="K9" s="89">
        <f>Akmene!K24</f>
        <v>0</v>
      </c>
      <c r="L9" s="89">
        <f>Akmene!L24</f>
        <v>0</v>
      </c>
      <c r="M9" s="89">
        <f>Akmene!M24</f>
        <v>0</v>
      </c>
      <c r="N9" s="89">
        <f>Akmene!N24</f>
        <v>8</v>
      </c>
      <c r="O9" s="89">
        <f>Akmene!O24</f>
        <v>0</v>
      </c>
      <c r="P9" s="89">
        <f>Akmene!P24</f>
        <v>3</v>
      </c>
      <c r="Q9" s="89">
        <f>Akmene!Q24</f>
        <v>0</v>
      </c>
      <c r="R9" s="89">
        <f>Akmene!R24</f>
        <v>0</v>
      </c>
      <c r="S9" s="89">
        <f>Akmene!S24</f>
        <v>0</v>
      </c>
      <c r="T9" s="89">
        <f>Akmene!T24</f>
        <v>0</v>
      </c>
      <c r="U9" s="89">
        <f>Akmene!U24</f>
        <v>0</v>
      </c>
      <c r="V9" s="89">
        <f>Akmene!V24</f>
        <v>0</v>
      </c>
      <c r="W9" s="89">
        <f>Akmene!W24</f>
        <v>0</v>
      </c>
      <c r="X9" s="89">
        <f>Akmene!X24</f>
        <v>0</v>
      </c>
      <c r="Y9" s="89">
        <f>Akmene!Y24</f>
        <v>0</v>
      </c>
      <c r="Z9" s="89">
        <f>Akmene!Z24</f>
        <v>0</v>
      </c>
      <c r="AA9" s="89">
        <f>Akmene!AA24</f>
        <v>0</v>
      </c>
      <c r="AB9" s="89">
        <f>Akmene!AB24</f>
        <v>0</v>
      </c>
      <c r="AC9" s="89">
        <f>Akmene!AC24</f>
        <v>0</v>
      </c>
      <c r="AD9" s="89">
        <f>Akmene!AD24</f>
        <v>0</v>
      </c>
      <c r="AE9" s="89">
        <f>Akmene!AE24</f>
        <v>0</v>
      </c>
      <c r="AF9" s="89">
        <f>Akmene!AF24</f>
        <v>0</v>
      </c>
      <c r="AG9" s="89">
        <f>Akmene!AG24</f>
        <v>0</v>
      </c>
      <c r="AH9" s="89">
        <f>Akmene!AH24</f>
        <v>0</v>
      </c>
      <c r="AI9" s="89">
        <f>Akmene!AI24</f>
        <v>0</v>
      </c>
      <c r="AJ9" s="89">
        <f>Akmene!AJ24</f>
        <v>0</v>
      </c>
      <c r="AK9" s="89">
        <f>Akmene!AK24</f>
        <v>0</v>
      </c>
      <c r="AL9" s="89">
        <f>Akmene!AL24</f>
        <v>2</v>
      </c>
      <c r="AM9" s="89">
        <f>Akmene!AM24</f>
        <v>1</v>
      </c>
      <c r="AN9" s="89">
        <f>Akmene!AN24</f>
        <v>1</v>
      </c>
      <c r="AO9" s="89">
        <f>Akmene!AO24</f>
        <v>9</v>
      </c>
      <c r="AP9" s="89">
        <f>Akmene!AP24</f>
        <v>5</v>
      </c>
      <c r="AQ9" s="89">
        <f>Akmene!AQ24</f>
        <v>52</v>
      </c>
    </row>
    <row r="10" spans="1:43" ht="12" customHeight="1">
      <c r="A10" s="28" t="s">
        <v>88</v>
      </c>
      <c r="B10" s="29" t="s">
        <v>24</v>
      </c>
      <c r="C10" s="36">
        <f t="shared" ref="C10:C68" si="0">E10+Q10+W10+AB10+AH10+AL10+AO10</f>
        <v>141</v>
      </c>
      <c r="D10" s="37">
        <f t="shared" ref="D10:D68" si="1">F10+R10+X10+AC10+AI10+AM10+AP10</f>
        <v>67</v>
      </c>
      <c r="E10" s="1">
        <f>Alytus!E24</f>
        <v>66</v>
      </c>
      <c r="F10" s="1">
        <f>Alytus!F24</f>
        <v>19</v>
      </c>
      <c r="G10" s="26">
        <f>Alytus!E20</f>
        <v>0</v>
      </c>
      <c r="H10" s="1">
        <f>Alytus!H24</f>
        <v>15</v>
      </c>
      <c r="I10" s="1">
        <f>Alytus!I24</f>
        <v>3</v>
      </c>
      <c r="J10" s="1">
        <f>Alytus!J24</f>
        <v>11</v>
      </c>
      <c r="K10" s="1">
        <f>Alytus!K24</f>
        <v>2</v>
      </c>
      <c r="L10" s="1">
        <f>Alytus!L24</f>
        <v>0</v>
      </c>
      <c r="M10" s="1">
        <f>Alytus!M24</f>
        <v>0</v>
      </c>
      <c r="N10" s="1">
        <f>Alytus!N24</f>
        <v>54</v>
      </c>
      <c r="O10" s="1">
        <f>Alytus!O24</f>
        <v>0</v>
      </c>
      <c r="P10" s="1">
        <f>Alytus!P24</f>
        <v>12</v>
      </c>
      <c r="Q10" s="1">
        <f>Alytus!Q24</f>
        <v>0</v>
      </c>
      <c r="R10" s="1">
        <f>Alytus!R24</f>
        <v>0</v>
      </c>
      <c r="S10" s="1">
        <f>Alytus!S24</f>
        <v>0</v>
      </c>
      <c r="T10" s="1">
        <f>Alytus!T24</f>
        <v>0</v>
      </c>
      <c r="U10" s="1">
        <f>Alytus!U24</f>
        <v>0</v>
      </c>
      <c r="V10" s="1">
        <f>Alytus!V24</f>
        <v>0</v>
      </c>
      <c r="W10" s="1">
        <f>Alytus!W24</f>
        <v>0</v>
      </c>
      <c r="X10" s="1">
        <f>Alytus!X24</f>
        <v>0</v>
      </c>
      <c r="Y10" s="1">
        <f>Alytus!Y24</f>
        <v>0</v>
      </c>
      <c r="Z10" s="1">
        <f>Alytus!Z24</f>
        <v>0</v>
      </c>
      <c r="AA10" s="1">
        <f>Alytus!AA24</f>
        <v>0</v>
      </c>
      <c r="AB10" s="1">
        <f>Alytus!AB24</f>
        <v>0</v>
      </c>
      <c r="AC10" s="1">
        <f>Alytus!AC24</f>
        <v>0</v>
      </c>
      <c r="AD10" s="1">
        <f>Alytus!AD24</f>
        <v>0</v>
      </c>
      <c r="AE10" s="1">
        <f>Alytus!AE24</f>
        <v>0</v>
      </c>
      <c r="AF10" s="1">
        <f>Alytus!AF24</f>
        <v>0</v>
      </c>
      <c r="AG10" s="1">
        <f>Alytus!AG24</f>
        <v>0</v>
      </c>
      <c r="AH10" s="1">
        <f>Alytus!AH24</f>
        <v>0</v>
      </c>
      <c r="AI10" s="1">
        <f>Alytus!AI24</f>
        <v>0</v>
      </c>
      <c r="AJ10" s="1">
        <f>Alytus!AJ24</f>
        <v>0</v>
      </c>
      <c r="AK10" s="1">
        <f>Alytus!AK24</f>
        <v>0</v>
      </c>
      <c r="AL10" s="1">
        <f>Alytus!AL24</f>
        <v>9</v>
      </c>
      <c r="AM10" s="1">
        <f>Alytus!AM24</f>
        <v>2</v>
      </c>
      <c r="AN10" s="1">
        <f>Alytus!AN24</f>
        <v>3</v>
      </c>
      <c r="AO10" s="1">
        <f>Alytus!AO24</f>
        <v>66</v>
      </c>
      <c r="AP10" s="1">
        <f>Alytus!AP24</f>
        <v>46</v>
      </c>
      <c r="AQ10" s="1">
        <f>Alytus!AQ24</f>
        <v>146</v>
      </c>
    </row>
    <row r="11" spans="1:43" ht="12" customHeight="1">
      <c r="A11" s="28" t="s">
        <v>90</v>
      </c>
      <c r="B11" s="29" t="s">
        <v>25</v>
      </c>
      <c r="C11" s="36">
        <f t="shared" si="0"/>
        <v>12</v>
      </c>
      <c r="D11" s="37">
        <f t="shared" si="1"/>
        <v>0</v>
      </c>
      <c r="E11" s="1">
        <f>Alytaus_rj!E24</f>
        <v>6</v>
      </c>
      <c r="F11" s="1">
        <f>Alytaus_rj!F24</f>
        <v>0</v>
      </c>
      <c r="G11" s="26">
        <f>Alytaus_rj!E20</f>
        <v>0</v>
      </c>
      <c r="H11" s="1">
        <f>Alytaus_rj!H24</f>
        <v>0</v>
      </c>
      <c r="I11" s="1">
        <f>Alytaus_rj!I24</f>
        <v>0</v>
      </c>
      <c r="J11" s="1">
        <f>Alytaus_rj!J24</f>
        <v>0</v>
      </c>
      <c r="K11" s="1">
        <f>Alytaus_rj!K24</f>
        <v>0</v>
      </c>
      <c r="L11" s="1">
        <f>Alytaus_rj!L24</f>
        <v>0</v>
      </c>
      <c r="M11" s="1">
        <f>Alytaus_rj!M24</f>
        <v>0</v>
      </c>
      <c r="N11" s="1">
        <f>Alytaus_rj!N24</f>
        <v>5</v>
      </c>
      <c r="O11" s="1">
        <f>Alytaus_rj!O24</f>
        <v>0</v>
      </c>
      <c r="P11" s="1">
        <f>Alytaus_rj!P24</f>
        <v>1</v>
      </c>
      <c r="Q11" s="1">
        <f>Alytaus_rj!Q24</f>
        <v>0</v>
      </c>
      <c r="R11" s="1">
        <f>Alytaus_rj!R24</f>
        <v>0</v>
      </c>
      <c r="S11" s="1">
        <f>Alytaus_rj!S24</f>
        <v>0</v>
      </c>
      <c r="T11" s="1">
        <f>Alytaus_rj!T24</f>
        <v>0</v>
      </c>
      <c r="U11" s="1">
        <f>Alytaus_rj!U24</f>
        <v>0</v>
      </c>
      <c r="V11" s="1">
        <f>Alytaus_rj!V24</f>
        <v>0</v>
      </c>
      <c r="W11" s="1">
        <f>Alytaus_rj!W24</f>
        <v>0</v>
      </c>
      <c r="X11" s="1">
        <f>Alytaus_rj!X24</f>
        <v>0</v>
      </c>
      <c r="Y11" s="1">
        <f>Alytaus_rj!Y24</f>
        <v>0</v>
      </c>
      <c r="Z11" s="1">
        <f>Alytaus_rj!Z24</f>
        <v>0</v>
      </c>
      <c r="AA11" s="1">
        <f>Alytaus_rj!AA24</f>
        <v>0</v>
      </c>
      <c r="AB11" s="1">
        <f>Alytaus_rj!AB24</f>
        <v>0</v>
      </c>
      <c r="AC11" s="1">
        <f>Alytaus_rj!AC24</f>
        <v>0</v>
      </c>
      <c r="AD11" s="1">
        <f>Alytaus_rj!AD24</f>
        <v>0</v>
      </c>
      <c r="AE11" s="1">
        <f>Alytaus_rj!AE24</f>
        <v>0</v>
      </c>
      <c r="AF11" s="1">
        <f>Alytaus_rj!AF24</f>
        <v>0</v>
      </c>
      <c r="AG11" s="1">
        <f>Alytaus_rj!AG24</f>
        <v>0</v>
      </c>
      <c r="AH11" s="1">
        <f>Alytaus_rj!AH24</f>
        <v>0</v>
      </c>
      <c r="AI11" s="1">
        <f>Alytaus_rj!AI24</f>
        <v>0</v>
      </c>
      <c r="AJ11" s="1">
        <f>Alytaus_rj!AJ24</f>
        <v>0</v>
      </c>
      <c r="AK11" s="1">
        <f>Alytaus_rj!AK24</f>
        <v>0</v>
      </c>
      <c r="AL11" s="1">
        <f>Alytaus_rj!AL24</f>
        <v>6</v>
      </c>
      <c r="AM11" s="1">
        <f>Alytaus_rj!AM24</f>
        <v>0</v>
      </c>
      <c r="AN11" s="1">
        <f>Alytaus_rj!AN24</f>
        <v>5</v>
      </c>
      <c r="AO11" s="1">
        <f>Alytaus_rj!AO24</f>
        <v>0</v>
      </c>
      <c r="AP11" s="1">
        <f>Alytaus_rj!AP24</f>
        <v>0</v>
      </c>
      <c r="AQ11" s="1">
        <f>Alytaus_rj!AQ24</f>
        <v>21</v>
      </c>
    </row>
    <row r="12" spans="1:43" ht="12" customHeight="1">
      <c r="A12" s="28" t="s">
        <v>92</v>
      </c>
      <c r="B12" s="29" t="s">
        <v>26</v>
      </c>
      <c r="C12" s="36">
        <f t="shared" si="0"/>
        <v>76</v>
      </c>
      <c r="D12" s="37">
        <f t="shared" si="1"/>
        <v>14</v>
      </c>
      <c r="E12" s="1">
        <f>Anyksciai!E24</f>
        <v>17</v>
      </c>
      <c r="F12" s="1">
        <f>Anyksciai!F24</f>
        <v>3</v>
      </c>
      <c r="G12" s="26">
        <f>Anyksciai!E20</f>
        <v>0</v>
      </c>
      <c r="H12" s="1">
        <f>Anyksciai!H24</f>
        <v>0</v>
      </c>
      <c r="I12" s="1">
        <f>Anyksciai!I24</f>
        <v>1</v>
      </c>
      <c r="J12" s="1">
        <f>Anyksciai!J24</f>
        <v>5</v>
      </c>
      <c r="K12" s="1">
        <f>Anyksciai!K24</f>
        <v>1</v>
      </c>
      <c r="L12" s="1">
        <f>Anyksciai!L24</f>
        <v>1</v>
      </c>
      <c r="M12" s="1">
        <f>Anyksciai!M24</f>
        <v>0</v>
      </c>
      <c r="N12" s="1">
        <f>Anyksciai!N24</f>
        <v>17</v>
      </c>
      <c r="O12" s="1">
        <f>Anyksciai!O24</f>
        <v>0</v>
      </c>
      <c r="P12" s="1">
        <f>Anyksciai!P24</f>
        <v>0</v>
      </c>
      <c r="Q12" s="1">
        <f>Anyksciai!Q24</f>
        <v>0</v>
      </c>
      <c r="R12" s="1">
        <f>Anyksciai!R24</f>
        <v>0</v>
      </c>
      <c r="S12" s="1">
        <f>Anyksciai!S24</f>
        <v>0</v>
      </c>
      <c r="T12" s="1">
        <f>Anyksciai!T24</f>
        <v>0</v>
      </c>
      <c r="U12" s="1">
        <f>Anyksciai!U24</f>
        <v>0</v>
      </c>
      <c r="V12" s="1">
        <f>Anyksciai!V24</f>
        <v>0</v>
      </c>
      <c r="W12" s="1">
        <f>Anyksciai!W24</f>
        <v>2</v>
      </c>
      <c r="X12" s="1">
        <f>Anyksciai!X24</f>
        <v>1</v>
      </c>
      <c r="Y12" s="1">
        <f>Anyksciai!Y24</f>
        <v>1</v>
      </c>
      <c r="Z12" s="1">
        <f>Anyksciai!Z24</f>
        <v>1</v>
      </c>
      <c r="AA12" s="1">
        <f>Anyksciai!AA24</f>
        <v>0</v>
      </c>
      <c r="AB12" s="1">
        <f>Anyksciai!AB24</f>
        <v>2</v>
      </c>
      <c r="AC12" s="1">
        <f>Anyksciai!AC24</f>
        <v>1</v>
      </c>
      <c r="AD12" s="1">
        <f>Anyksciai!AD24</f>
        <v>1</v>
      </c>
      <c r="AE12" s="1">
        <f>Anyksciai!AE24</f>
        <v>0</v>
      </c>
      <c r="AF12" s="1">
        <f>Anyksciai!AF24</f>
        <v>0</v>
      </c>
      <c r="AG12" s="1">
        <f>Anyksciai!AG24</f>
        <v>1</v>
      </c>
      <c r="AH12" s="1">
        <f>Anyksciai!AH24</f>
        <v>15</v>
      </c>
      <c r="AI12" s="1">
        <f>Anyksciai!AI24</f>
        <v>4</v>
      </c>
      <c r="AJ12" s="1">
        <f>Anyksciai!AJ24</f>
        <v>15</v>
      </c>
      <c r="AK12" s="1">
        <f>Anyksciai!AK24</f>
        <v>0</v>
      </c>
      <c r="AL12" s="1">
        <f>Anyksciai!AL24</f>
        <v>2</v>
      </c>
      <c r="AM12" s="1">
        <f>Anyksciai!AM24</f>
        <v>0</v>
      </c>
      <c r="AN12" s="1">
        <f>Anyksciai!AN24</f>
        <v>2</v>
      </c>
      <c r="AO12" s="1">
        <f>Anyksciai!AO24</f>
        <v>38</v>
      </c>
      <c r="AP12" s="1">
        <f>Anyksciai!AP24</f>
        <v>5</v>
      </c>
      <c r="AQ12" s="1">
        <f>Anyksciai!AQ24</f>
        <v>66</v>
      </c>
    </row>
    <row r="13" spans="1:43" ht="12" customHeight="1">
      <c r="A13" s="28" t="s">
        <v>94</v>
      </c>
      <c r="B13" s="29" t="s">
        <v>27</v>
      </c>
      <c r="C13" s="36">
        <f t="shared" si="0"/>
        <v>22</v>
      </c>
      <c r="D13" s="37">
        <f t="shared" si="1"/>
        <v>6</v>
      </c>
      <c r="E13" s="1">
        <f>Birstonas!E24</f>
        <v>10</v>
      </c>
      <c r="F13" s="1">
        <f>Birstonas!F24</f>
        <v>2</v>
      </c>
      <c r="G13" s="26">
        <f>Birstonas!E20</f>
        <v>0</v>
      </c>
      <c r="H13" s="1">
        <f>Birstonas!H24</f>
        <v>2</v>
      </c>
      <c r="I13" s="1">
        <f>Birstonas!I24</f>
        <v>0</v>
      </c>
      <c r="J13" s="1">
        <f>Birstonas!J24</f>
        <v>2</v>
      </c>
      <c r="K13" s="1">
        <f>Birstonas!K24</f>
        <v>0</v>
      </c>
      <c r="L13" s="1">
        <f>Birstonas!L24</f>
        <v>0</v>
      </c>
      <c r="M13" s="1">
        <f>Birstonas!M24</f>
        <v>0</v>
      </c>
      <c r="N13" s="1">
        <f>Birstonas!N24</f>
        <v>9</v>
      </c>
      <c r="O13" s="1">
        <f>Birstonas!O24</f>
        <v>0</v>
      </c>
      <c r="P13" s="1">
        <f>Birstonas!P24</f>
        <v>1</v>
      </c>
      <c r="Q13" s="1">
        <f>Birstonas!Q24</f>
        <v>0</v>
      </c>
      <c r="R13" s="1">
        <f>Birstonas!R24</f>
        <v>0</v>
      </c>
      <c r="S13" s="1">
        <f>Birstonas!S24</f>
        <v>0</v>
      </c>
      <c r="T13" s="1">
        <f>Birstonas!T24</f>
        <v>0</v>
      </c>
      <c r="U13" s="1">
        <f>Birstonas!U24</f>
        <v>0</v>
      </c>
      <c r="V13" s="1">
        <f>Birstonas!V24</f>
        <v>0</v>
      </c>
      <c r="W13" s="1">
        <f>Birstonas!W24</f>
        <v>0</v>
      </c>
      <c r="X13" s="1">
        <f>Birstonas!X24</f>
        <v>0</v>
      </c>
      <c r="Y13" s="1">
        <f>Birstonas!Y24</f>
        <v>0</v>
      </c>
      <c r="Z13" s="1">
        <f>Birstonas!Z24</f>
        <v>0</v>
      </c>
      <c r="AA13" s="1">
        <f>Birstonas!AA24</f>
        <v>0</v>
      </c>
      <c r="AB13" s="1">
        <f>Birstonas!AB24</f>
        <v>0</v>
      </c>
      <c r="AC13" s="1">
        <f>Birstonas!AC24</f>
        <v>0</v>
      </c>
      <c r="AD13" s="1">
        <f>Birstonas!AD24</f>
        <v>0</v>
      </c>
      <c r="AE13" s="1">
        <f>Birstonas!AE24</f>
        <v>0</v>
      </c>
      <c r="AF13" s="1">
        <f>Birstonas!AF24</f>
        <v>0</v>
      </c>
      <c r="AG13" s="1">
        <f>Birstonas!AG24</f>
        <v>0</v>
      </c>
      <c r="AH13" s="1">
        <f>Birstonas!AH24</f>
        <v>3</v>
      </c>
      <c r="AI13" s="1">
        <f>Birstonas!AI24</f>
        <v>1</v>
      </c>
      <c r="AJ13" s="1">
        <f>Birstonas!AJ24</f>
        <v>3</v>
      </c>
      <c r="AK13" s="1">
        <f>Birstonas!AK24</f>
        <v>0</v>
      </c>
      <c r="AL13" s="1">
        <f>Birstonas!AL24</f>
        <v>2</v>
      </c>
      <c r="AM13" s="1">
        <f>Birstonas!AM24</f>
        <v>0</v>
      </c>
      <c r="AN13" s="1">
        <f>Birstonas!AN24</f>
        <v>2</v>
      </c>
      <c r="AO13" s="1">
        <f>Birstonas!AO24</f>
        <v>7</v>
      </c>
      <c r="AP13" s="1">
        <f>Birstonas!AP24</f>
        <v>3</v>
      </c>
      <c r="AQ13" s="1">
        <f>Birstonas!AQ24</f>
        <v>6</v>
      </c>
    </row>
    <row r="14" spans="1:43" ht="12" customHeight="1">
      <c r="A14" s="28" t="s">
        <v>95</v>
      </c>
      <c r="B14" s="29" t="s">
        <v>28</v>
      </c>
      <c r="C14" s="36">
        <f t="shared" si="0"/>
        <v>70</v>
      </c>
      <c r="D14" s="37">
        <f t="shared" si="1"/>
        <v>15</v>
      </c>
      <c r="E14" s="1">
        <f>Birzai!E24</f>
        <v>31</v>
      </c>
      <c r="F14" s="1">
        <f>Birzai!F24</f>
        <v>3</v>
      </c>
      <c r="G14" s="26">
        <f>Birzai!E20</f>
        <v>0</v>
      </c>
      <c r="H14" s="1">
        <f>Birzai!H24</f>
        <v>2</v>
      </c>
      <c r="I14" s="1">
        <f>Birzai!I24</f>
        <v>4</v>
      </c>
      <c r="J14" s="1">
        <f>Birzai!J24</f>
        <v>3</v>
      </c>
      <c r="K14" s="1">
        <f>Birzai!K24</f>
        <v>2</v>
      </c>
      <c r="L14" s="1">
        <f>Birzai!L24</f>
        <v>0</v>
      </c>
      <c r="M14" s="1">
        <f>Birzai!M24</f>
        <v>0</v>
      </c>
      <c r="N14" s="1">
        <f>Birzai!N24</f>
        <v>17</v>
      </c>
      <c r="O14" s="1">
        <f>Birzai!O24</f>
        <v>1</v>
      </c>
      <c r="P14" s="1">
        <f>Birzai!P24</f>
        <v>13</v>
      </c>
      <c r="Q14" s="1">
        <f>Birzai!Q24</f>
        <v>2</v>
      </c>
      <c r="R14" s="1">
        <f>Birzai!R24</f>
        <v>0</v>
      </c>
      <c r="S14" s="1">
        <f>Birzai!S24</f>
        <v>0</v>
      </c>
      <c r="T14" s="1">
        <f>Birzai!T24</f>
        <v>0</v>
      </c>
      <c r="U14" s="1">
        <f>Birzai!U24</f>
        <v>0</v>
      </c>
      <c r="V14" s="1">
        <f>Birzai!V24</f>
        <v>2</v>
      </c>
      <c r="W14" s="1">
        <f>Birzai!W24</f>
        <v>15</v>
      </c>
      <c r="X14" s="1">
        <f>Birzai!X24</f>
        <v>2</v>
      </c>
      <c r="Y14" s="1">
        <f>Birzai!Y24</f>
        <v>9</v>
      </c>
      <c r="Z14" s="1">
        <f>Birzai!Z24</f>
        <v>0</v>
      </c>
      <c r="AA14" s="1">
        <f>Birzai!AA24</f>
        <v>3</v>
      </c>
      <c r="AB14" s="1">
        <f>Birzai!AB24</f>
        <v>1</v>
      </c>
      <c r="AC14" s="1">
        <f>Birzai!AC24</f>
        <v>0</v>
      </c>
      <c r="AD14" s="1">
        <f>Birzai!AD24</f>
        <v>0</v>
      </c>
      <c r="AE14" s="1">
        <f>Birzai!AE24</f>
        <v>0</v>
      </c>
      <c r="AF14" s="1">
        <f>Birzai!AF24</f>
        <v>0</v>
      </c>
      <c r="AG14" s="1">
        <f>Birzai!AG24</f>
        <v>1</v>
      </c>
      <c r="AH14" s="1">
        <f>Birzai!AH24</f>
        <v>0</v>
      </c>
      <c r="AI14" s="1">
        <f>Birzai!AI24</f>
        <v>0</v>
      </c>
      <c r="AJ14" s="1">
        <f>Birzai!AJ24</f>
        <v>0</v>
      </c>
      <c r="AK14" s="1">
        <f>Birzai!AK24</f>
        <v>0</v>
      </c>
      <c r="AL14" s="1">
        <f>Birzai!AL24</f>
        <v>8</v>
      </c>
      <c r="AM14" s="1">
        <f>Birzai!AM24</f>
        <v>1</v>
      </c>
      <c r="AN14" s="1">
        <f>Birzai!AN24</f>
        <v>6</v>
      </c>
      <c r="AO14" s="1">
        <f>Birzai!AO24</f>
        <v>13</v>
      </c>
      <c r="AP14" s="1">
        <f>Birzai!AP24</f>
        <v>9</v>
      </c>
      <c r="AQ14" s="1">
        <f>Birzai!AQ24</f>
        <v>32</v>
      </c>
    </row>
    <row r="15" spans="1:43" ht="12" customHeight="1">
      <c r="A15" s="28" t="s">
        <v>97</v>
      </c>
      <c r="B15" s="29" t="s">
        <v>29</v>
      </c>
      <c r="C15" s="36">
        <f t="shared" si="0"/>
        <v>35</v>
      </c>
      <c r="D15" s="37">
        <f t="shared" si="1"/>
        <v>6</v>
      </c>
      <c r="E15" s="1">
        <f>Druskininkai!E24</f>
        <v>11</v>
      </c>
      <c r="F15" s="1">
        <f>Druskininkai!F24</f>
        <v>2</v>
      </c>
      <c r="G15" s="26">
        <f>Druskininkai!E20</f>
        <v>0</v>
      </c>
      <c r="H15" s="1">
        <f>Druskininkai!H24</f>
        <v>2</v>
      </c>
      <c r="I15" s="1">
        <f>Druskininkai!I24</f>
        <v>0</v>
      </c>
      <c r="J15" s="1">
        <f>Druskininkai!J24</f>
        <v>1</v>
      </c>
      <c r="K15" s="1">
        <f>Druskininkai!K24</f>
        <v>0</v>
      </c>
      <c r="L15" s="1">
        <f>Druskininkai!L24</f>
        <v>0</v>
      </c>
      <c r="M15" s="1">
        <f>Druskininkai!M24</f>
        <v>0</v>
      </c>
      <c r="N15" s="1">
        <f>Druskininkai!N24</f>
        <v>0</v>
      </c>
      <c r="O15" s="1">
        <f>Druskininkai!O24</f>
        <v>0</v>
      </c>
      <c r="P15" s="1">
        <f>Druskininkai!P24</f>
        <v>0</v>
      </c>
      <c r="Q15" s="1">
        <f>Druskininkai!Q24</f>
        <v>0</v>
      </c>
      <c r="R15" s="1">
        <f>Druskininkai!R24</f>
        <v>0</v>
      </c>
      <c r="S15" s="1">
        <f>Druskininkai!S24</f>
        <v>0</v>
      </c>
      <c r="T15" s="1">
        <f>Druskininkai!T24</f>
        <v>0</v>
      </c>
      <c r="U15" s="1">
        <f>Druskininkai!U24</f>
        <v>0</v>
      </c>
      <c r="V15" s="1">
        <f>Druskininkai!V24</f>
        <v>0</v>
      </c>
      <c r="W15" s="1">
        <f>Druskininkai!W24</f>
        <v>0</v>
      </c>
      <c r="X15" s="1">
        <f>Druskininkai!X24</f>
        <v>0</v>
      </c>
      <c r="Y15" s="1">
        <f>Druskininkai!Y24</f>
        <v>0</v>
      </c>
      <c r="Z15" s="1">
        <f>Druskininkai!Z24</f>
        <v>0</v>
      </c>
      <c r="AA15" s="1">
        <f>Druskininkai!AA24</f>
        <v>0</v>
      </c>
      <c r="AB15" s="1">
        <f>Druskininkai!AB24</f>
        <v>0</v>
      </c>
      <c r="AC15" s="1">
        <f>Druskininkai!AC24</f>
        <v>0</v>
      </c>
      <c r="AD15" s="1">
        <f>Druskininkai!AD24</f>
        <v>0</v>
      </c>
      <c r="AE15" s="1">
        <f>Druskininkai!AE24</f>
        <v>0</v>
      </c>
      <c r="AF15" s="1">
        <f>Druskininkai!AF24</f>
        <v>0</v>
      </c>
      <c r="AG15" s="1">
        <f>Druskininkai!AG24</f>
        <v>0</v>
      </c>
      <c r="AH15" s="1">
        <f>Druskininkai!AH24</f>
        <v>14</v>
      </c>
      <c r="AI15" s="1">
        <f>Druskininkai!AI24</f>
        <v>2</v>
      </c>
      <c r="AJ15" s="1">
        <f>Druskininkai!AJ24</f>
        <v>14</v>
      </c>
      <c r="AK15" s="1">
        <f>Druskininkai!AK24</f>
        <v>0</v>
      </c>
      <c r="AL15" s="1">
        <f>Druskininkai!AL24</f>
        <v>4</v>
      </c>
      <c r="AM15" s="1">
        <f>Druskininkai!AM24</f>
        <v>0</v>
      </c>
      <c r="AN15" s="1">
        <f>Druskininkai!AN24</f>
        <v>4</v>
      </c>
      <c r="AO15" s="1">
        <f>Druskininkai!AO24</f>
        <v>6</v>
      </c>
      <c r="AP15" s="1">
        <f>Druskininkai!AP24</f>
        <v>2</v>
      </c>
      <c r="AQ15" s="1">
        <f>Druskininkai!AQ24</f>
        <v>20</v>
      </c>
    </row>
    <row r="16" spans="1:43" ht="12" customHeight="1">
      <c r="A16" s="28" t="s">
        <v>99</v>
      </c>
      <c r="B16" s="29" t="s">
        <v>30</v>
      </c>
      <c r="C16" s="36">
        <f t="shared" si="0"/>
        <v>136</v>
      </c>
      <c r="D16" s="37">
        <f t="shared" si="1"/>
        <v>60</v>
      </c>
      <c r="E16" s="1">
        <f>Elektrenai!E24</f>
        <v>39</v>
      </c>
      <c r="F16" s="1">
        <f>Elektrenai!F24</f>
        <v>10</v>
      </c>
      <c r="G16" s="26">
        <f>Elektrenai!E20</f>
        <v>0</v>
      </c>
      <c r="H16" s="1">
        <f>Elektrenai!H24</f>
        <v>26</v>
      </c>
      <c r="I16" s="1">
        <f>Elektrenai!I24</f>
        <v>2</v>
      </c>
      <c r="J16" s="1">
        <f>Elektrenai!J24</f>
        <v>5</v>
      </c>
      <c r="K16" s="1">
        <f>Elektrenai!K24</f>
        <v>1</v>
      </c>
      <c r="L16" s="1">
        <f>Elektrenai!L24</f>
        <v>0</v>
      </c>
      <c r="M16" s="1">
        <f>Elektrenai!M24</f>
        <v>0</v>
      </c>
      <c r="N16" s="1">
        <f>Elektrenai!N24</f>
        <v>24</v>
      </c>
      <c r="O16" s="1">
        <f>Elektrenai!O24</f>
        <v>0</v>
      </c>
      <c r="P16" s="1">
        <f>Elektrenai!P24</f>
        <v>0</v>
      </c>
      <c r="Q16" s="1">
        <f>Elektrenai!Q24</f>
        <v>0</v>
      </c>
      <c r="R16" s="1">
        <f>Elektrenai!R24</f>
        <v>0</v>
      </c>
      <c r="S16" s="1">
        <f>Elektrenai!S24</f>
        <v>0</v>
      </c>
      <c r="T16" s="1">
        <f>Elektrenai!T24</f>
        <v>0</v>
      </c>
      <c r="U16" s="1">
        <f>Elektrenai!U24</f>
        <v>0</v>
      </c>
      <c r="V16" s="1">
        <f>Elektrenai!V24</f>
        <v>0</v>
      </c>
      <c r="W16" s="1">
        <f>Elektrenai!W24</f>
        <v>0</v>
      </c>
      <c r="X16" s="1">
        <f>Elektrenai!X24</f>
        <v>0</v>
      </c>
      <c r="Y16" s="1">
        <f>Elektrenai!Y24</f>
        <v>0</v>
      </c>
      <c r="Z16" s="1">
        <f>Elektrenai!Z24</f>
        <v>0</v>
      </c>
      <c r="AA16" s="1">
        <f>Elektrenai!AA24</f>
        <v>0</v>
      </c>
      <c r="AB16" s="1">
        <f>Elektrenai!AB24</f>
        <v>0</v>
      </c>
      <c r="AC16" s="1">
        <f>Elektrenai!AC24</f>
        <v>0</v>
      </c>
      <c r="AD16" s="1">
        <f>Elektrenai!AD24</f>
        <v>0</v>
      </c>
      <c r="AE16" s="1">
        <f>Elektrenai!AE24</f>
        <v>0</v>
      </c>
      <c r="AF16" s="1">
        <f>Elektrenai!AF24</f>
        <v>0</v>
      </c>
      <c r="AG16" s="1">
        <f>Elektrenai!AG24</f>
        <v>0</v>
      </c>
      <c r="AH16" s="1">
        <f>Elektrenai!AH24</f>
        <v>0</v>
      </c>
      <c r="AI16" s="1">
        <f>Elektrenai!AI24</f>
        <v>0</v>
      </c>
      <c r="AJ16" s="1">
        <f>Elektrenai!AJ24</f>
        <v>0</v>
      </c>
      <c r="AK16" s="1">
        <f>Elektrenai!AK24</f>
        <v>0</v>
      </c>
      <c r="AL16" s="1">
        <f>Elektrenai!AL24</f>
        <v>10</v>
      </c>
      <c r="AM16" s="1">
        <f>Elektrenai!AM24</f>
        <v>0</v>
      </c>
      <c r="AN16" s="1">
        <f>Elektrenai!AN24</f>
        <v>5</v>
      </c>
      <c r="AO16" s="1">
        <f>Elektrenai!AO24</f>
        <v>87</v>
      </c>
      <c r="AP16" s="1">
        <f>Elektrenai!AP24</f>
        <v>50</v>
      </c>
      <c r="AQ16" s="1">
        <f>Elektrenai!AQ24</f>
        <v>80</v>
      </c>
    </row>
    <row r="17" spans="1:43" ht="12" customHeight="1">
      <c r="A17" s="28" t="s">
        <v>101</v>
      </c>
      <c r="B17" s="29" t="s">
        <v>31</v>
      </c>
      <c r="C17" s="36">
        <f t="shared" si="0"/>
        <v>25</v>
      </c>
      <c r="D17" s="37">
        <f t="shared" si="1"/>
        <v>9</v>
      </c>
      <c r="E17" s="1">
        <f>Ignalina!E24</f>
        <v>9</v>
      </c>
      <c r="F17" s="1">
        <f>Ignalina!F24</f>
        <v>4</v>
      </c>
      <c r="G17" s="26">
        <f>Ignalina!E20</f>
        <v>0</v>
      </c>
      <c r="H17" s="1">
        <f>Ignalina!H24</f>
        <v>5</v>
      </c>
      <c r="I17" s="1">
        <f>Ignalina!I24</f>
        <v>1</v>
      </c>
      <c r="J17" s="1">
        <f>Ignalina!J24</f>
        <v>1</v>
      </c>
      <c r="K17" s="1">
        <f>Ignalina!K24</f>
        <v>0</v>
      </c>
      <c r="L17" s="1">
        <f>Ignalina!L24</f>
        <v>0</v>
      </c>
      <c r="M17" s="1">
        <f>Ignalina!M24</f>
        <v>0</v>
      </c>
      <c r="N17" s="1">
        <f>Ignalina!N24</f>
        <v>7</v>
      </c>
      <c r="O17" s="1">
        <f>Ignalina!O24</f>
        <v>0</v>
      </c>
      <c r="P17" s="1">
        <f>Ignalina!P24</f>
        <v>2</v>
      </c>
      <c r="Q17" s="1">
        <f>Ignalina!Q24</f>
        <v>0</v>
      </c>
      <c r="R17" s="1">
        <f>Ignalina!R24</f>
        <v>0</v>
      </c>
      <c r="S17" s="1">
        <f>Ignalina!S24</f>
        <v>0</v>
      </c>
      <c r="T17" s="1">
        <f>Ignalina!T24</f>
        <v>0</v>
      </c>
      <c r="U17" s="1">
        <f>Ignalina!U24</f>
        <v>0</v>
      </c>
      <c r="V17" s="1">
        <f>Ignalina!V24</f>
        <v>0</v>
      </c>
      <c r="W17" s="1">
        <f>Ignalina!W24</f>
        <v>0</v>
      </c>
      <c r="X17" s="1">
        <f>Ignalina!X24</f>
        <v>0</v>
      </c>
      <c r="Y17" s="1">
        <f>Ignalina!Y24</f>
        <v>0</v>
      </c>
      <c r="Z17" s="1">
        <f>Ignalina!Z24</f>
        <v>0</v>
      </c>
      <c r="AA17" s="1">
        <f>Ignalina!AA24</f>
        <v>0</v>
      </c>
      <c r="AB17" s="1">
        <f>Ignalina!AB24</f>
        <v>0</v>
      </c>
      <c r="AC17" s="1">
        <f>Ignalina!AC24</f>
        <v>0</v>
      </c>
      <c r="AD17" s="1">
        <f>Ignalina!AD24</f>
        <v>0</v>
      </c>
      <c r="AE17" s="1">
        <f>Ignalina!AE24</f>
        <v>0</v>
      </c>
      <c r="AF17" s="1">
        <f>Ignalina!AF24</f>
        <v>0</v>
      </c>
      <c r="AG17" s="1">
        <f>Ignalina!AG24</f>
        <v>0</v>
      </c>
      <c r="AH17" s="1">
        <f>Ignalina!AH24</f>
        <v>9</v>
      </c>
      <c r="AI17" s="1">
        <f>Ignalina!AI24</f>
        <v>2</v>
      </c>
      <c r="AJ17" s="1">
        <f>Ignalina!AJ24</f>
        <v>9</v>
      </c>
      <c r="AK17" s="1">
        <f>Ignalina!AK24</f>
        <v>0</v>
      </c>
      <c r="AL17" s="1">
        <f>Ignalina!AL24</f>
        <v>7</v>
      </c>
      <c r="AM17" s="1">
        <f>Ignalina!AM24</f>
        <v>3</v>
      </c>
      <c r="AN17" s="1">
        <f>Ignalina!AN24</f>
        <v>5</v>
      </c>
      <c r="AO17" s="1">
        <f>Ignalina!AO24</f>
        <v>0</v>
      </c>
      <c r="AP17" s="1">
        <f>Ignalina!AP24</f>
        <v>0</v>
      </c>
      <c r="AQ17" s="1">
        <f>Ignalina!AQ24</f>
        <v>21</v>
      </c>
    </row>
    <row r="18" spans="1:43" ht="12" customHeight="1">
      <c r="A18" s="28" t="s">
        <v>105</v>
      </c>
      <c r="B18" s="29" t="s">
        <v>32</v>
      </c>
      <c r="C18" s="36">
        <f t="shared" si="0"/>
        <v>111</v>
      </c>
      <c r="D18" s="37">
        <f t="shared" si="1"/>
        <v>49</v>
      </c>
      <c r="E18" s="1">
        <f>Jonava!E24</f>
        <v>47</v>
      </c>
      <c r="F18" s="1">
        <f>Jonava!F24</f>
        <v>12</v>
      </c>
      <c r="G18" s="26">
        <f>Jonava!E20</f>
        <v>0</v>
      </c>
      <c r="H18" s="1">
        <f>Jonava!H24</f>
        <v>9</v>
      </c>
      <c r="I18" s="1">
        <f>Jonava!I24</f>
        <v>9</v>
      </c>
      <c r="J18" s="1">
        <f>Jonava!J24</f>
        <v>6</v>
      </c>
      <c r="K18" s="1">
        <f>Jonava!K24</f>
        <v>1</v>
      </c>
      <c r="L18" s="1">
        <f>Jonava!L24</f>
        <v>2</v>
      </c>
      <c r="M18" s="1">
        <f>Jonava!M24</f>
        <v>0</v>
      </c>
      <c r="N18" s="1">
        <f>Jonava!N24</f>
        <v>32</v>
      </c>
      <c r="O18" s="1">
        <f>Jonava!O24</f>
        <v>13</v>
      </c>
      <c r="P18" s="1">
        <f>Jonava!P24</f>
        <v>2</v>
      </c>
      <c r="Q18" s="1">
        <f>Jonava!Q24</f>
        <v>2</v>
      </c>
      <c r="R18" s="1">
        <f>Jonava!R24</f>
        <v>0</v>
      </c>
      <c r="S18" s="1">
        <f>Jonava!S24</f>
        <v>0</v>
      </c>
      <c r="T18" s="1">
        <f>Jonava!T24</f>
        <v>0</v>
      </c>
      <c r="U18" s="1">
        <f>Jonava!U24</f>
        <v>1</v>
      </c>
      <c r="V18" s="1">
        <f>Jonava!V24</f>
        <v>1</v>
      </c>
      <c r="W18" s="1">
        <f>Jonava!W24</f>
        <v>1</v>
      </c>
      <c r="X18" s="1">
        <f>Jonava!X24</f>
        <v>0</v>
      </c>
      <c r="Y18" s="1">
        <f>Jonava!Y24</f>
        <v>0</v>
      </c>
      <c r="Z18" s="1">
        <f>Jonava!Z24</f>
        <v>0</v>
      </c>
      <c r="AA18" s="1">
        <f>Jonava!AA24</f>
        <v>1</v>
      </c>
      <c r="AB18" s="1">
        <f>Jonava!AB24</f>
        <v>4</v>
      </c>
      <c r="AC18" s="1">
        <f>Jonava!AC24</f>
        <v>4</v>
      </c>
      <c r="AD18" s="1">
        <f>Jonava!AD24</f>
        <v>2</v>
      </c>
      <c r="AE18" s="1">
        <f>Jonava!AE24</f>
        <v>1</v>
      </c>
      <c r="AF18" s="1">
        <f>Jonava!AF24</f>
        <v>1</v>
      </c>
      <c r="AG18" s="1">
        <f>Jonava!AG24</f>
        <v>0</v>
      </c>
      <c r="AH18" s="1">
        <f>Jonava!AH24</f>
        <v>22</v>
      </c>
      <c r="AI18" s="1">
        <f>Jonava!AI24</f>
        <v>15</v>
      </c>
      <c r="AJ18" s="1">
        <f>Jonava!AJ24</f>
        <v>21</v>
      </c>
      <c r="AK18" s="1">
        <f>Jonava!AK24</f>
        <v>1</v>
      </c>
      <c r="AL18" s="1">
        <f>Jonava!AL24</f>
        <v>5</v>
      </c>
      <c r="AM18" s="1">
        <f>Jonava!AM24</f>
        <v>5</v>
      </c>
      <c r="AN18" s="1">
        <f>Jonava!AN24</f>
        <v>2</v>
      </c>
      <c r="AO18" s="1">
        <f>Jonava!AO24</f>
        <v>30</v>
      </c>
      <c r="AP18" s="1">
        <f>Jonava!AP24</f>
        <v>13</v>
      </c>
      <c r="AQ18" s="1">
        <f>Jonava!AQ24</f>
        <v>18</v>
      </c>
    </row>
    <row r="19" spans="1:43" ht="12" customHeight="1">
      <c r="A19" s="28" t="s">
        <v>106</v>
      </c>
      <c r="B19" s="29" t="s">
        <v>33</v>
      </c>
      <c r="C19" s="36">
        <f t="shared" si="0"/>
        <v>30</v>
      </c>
      <c r="D19" s="37">
        <f t="shared" si="1"/>
        <v>8</v>
      </c>
      <c r="E19" s="1">
        <f>Joniskis!E24</f>
        <v>22</v>
      </c>
      <c r="F19" s="1">
        <f>Joniskis!F24</f>
        <v>5</v>
      </c>
      <c r="G19" s="26">
        <f>Joniskis!E20</f>
        <v>0</v>
      </c>
      <c r="H19" s="1">
        <f>Joniskis!H24</f>
        <v>6</v>
      </c>
      <c r="I19" s="1">
        <f>Joniskis!I24</f>
        <v>0</v>
      </c>
      <c r="J19" s="1">
        <f>Joniskis!J24</f>
        <v>10</v>
      </c>
      <c r="K19" s="1">
        <f>Joniskis!K24</f>
        <v>0</v>
      </c>
      <c r="L19" s="1">
        <f>Joniskis!L24</f>
        <v>0</v>
      </c>
      <c r="M19" s="1">
        <f>Joniskis!M24</f>
        <v>0</v>
      </c>
      <c r="N19" s="1">
        <f>Joniskis!N24</f>
        <v>0</v>
      </c>
      <c r="O19" s="1">
        <f>Joniskis!O24</f>
        <v>0</v>
      </c>
      <c r="P19" s="1">
        <f>Joniskis!P24</f>
        <v>0</v>
      </c>
      <c r="Q19" s="1">
        <f>Joniskis!Q24</f>
        <v>0</v>
      </c>
      <c r="R19" s="1">
        <f>Joniskis!R24</f>
        <v>0</v>
      </c>
      <c r="S19" s="1">
        <f>Joniskis!S24</f>
        <v>0</v>
      </c>
      <c r="T19" s="1">
        <f>Joniskis!T24</f>
        <v>0</v>
      </c>
      <c r="U19" s="1">
        <f>Joniskis!U24</f>
        <v>0</v>
      </c>
      <c r="V19" s="1">
        <f>Joniskis!V24</f>
        <v>0</v>
      </c>
      <c r="W19" s="1">
        <f>Joniskis!W24</f>
        <v>0</v>
      </c>
      <c r="X19" s="1">
        <f>Joniskis!X24</f>
        <v>0</v>
      </c>
      <c r="Y19" s="1">
        <f>Joniskis!Y24</f>
        <v>0</v>
      </c>
      <c r="Z19" s="1">
        <f>Joniskis!Z24</f>
        <v>0</v>
      </c>
      <c r="AA19" s="1">
        <f>Joniskis!AA24</f>
        <v>0</v>
      </c>
      <c r="AB19" s="1">
        <f>Joniskis!AB24</f>
        <v>0</v>
      </c>
      <c r="AC19" s="1">
        <f>Joniskis!AC24</f>
        <v>0</v>
      </c>
      <c r="AD19" s="1">
        <f>Joniskis!AD24</f>
        <v>0</v>
      </c>
      <c r="AE19" s="1">
        <f>Joniskis!AE24</f>
        <v>0</v>
      </c>
      <c r="AF19" s="1">
        <f>Joniskis!AF24</f>
        <v>0</v>
      </c>
      <c r="AG19" s="1">
        <f>Joniskis!AG24</f>
        <v>0</v>
      </c>
      <c r="AH19" s="1">
        <f>Joniskis!AH24</f>
        <v>0</v>
      </c>
      <c r="AI19" s="1">
        <f>Joniskis!AI24</f>
        <v>0</v>
      </c>
      <c r="AJ19" s="1">
        <f>Joniskis!AJ24</f>
        <v>0</v>
      </c>
      <c r="AK19" s="1">
        <f>Joniskis!AK24</f>
        <v>0</v>
      </c>
      <c r="AL19" s="1">
        <f>Joniskis!AL24</f>
        <v>4</v>
      </c>
      <c r="AM19" s="1">
        <f>Joniskis!AM24</f>
        <v>1</v>
      </c>
      <c r="AN19" s="1">
        <f>Joniskis!AN24</f>
        <v>4</v>
      </c>
      <c r="AO19" s="1">
        <f>Joniskis!AO24</f>
        <v>4</v>
      </c>
      <c r="AP19" s="1">
        <f>Joniskis!AP24</f>
        <v>2</v>
      </c>
      <c r="AQ19" s="1">
        <f>Joniskis!AQ24</f>
        <v>30</v>
      </c>
    </row>
    <row r="20" spans="1:43" ht="12" customHeight="1">
      <c r="A20" s="28" t="s">
        <v>107</v>
      </c>
      <c r="B20" s="29" t="s">
        <v>34</v>
      </c>
      <c r="C20" s="36">
        <f t="shared" si="0"/>
        <v>54</v>
      </c>
      <c r="D20" s="37">
        <f t="shared" si="1"/>
        <v>18</v>
      </c>
      <c r="E20" s="1">
        <f>Jurbarkas!E24</f>
        <v>21</v>
      </c>
      <c r="F20" s="1">
        <f>Jurbarkas!F24</f>
        <v>5</v>
      </c>
      <c r="G20" s="26">
        <f>Jurbarkas!E20</f>
        <v>0</v>
      </c>
      <c r="H20" s="1">
        <f>Jurbarkas!H24</f>
        <v>5</v>
      </c>
      <c r="I20" s="1">
        <f>Jurbarkas!I24</f>
        <v>1</v>
      </c>
      <c r="J20" s="1">
        <f>Jurbarkas!J24</f>
        <v>3</v>
      </c>
      <c r="K20" s="1">
        <f>Jurbarkas!K24</f>
        <v>0</v>
      </c>
      <c r="L20" s="1">
        <f>Jurbarkas!L24</f>
        <v>0</v>
      </c>
      <c r="M20" s="1">
        <f>Jurbarkas!M24</f>
        <v>0</v>
      </c>
      <c r="N20" s="1">
        <f>Jurbarkas!N24</f>
        <v>3</v>
      </c>
      <c r="O20" s="1">
        <f>Jurbarkas!O24</f>
        <v>0</v>
      </c>
      <c r="P20" s="1">
        <f>Jurbarkas!P24</f>
        <v>1</v>
      </c>
      <c r="Q20" s="1">
        <f>Jurbarkas!Q24</f>
        <v>0</v>
      </c>
      <c r="R20" s="1">
        <f>Jurbarkas!R24</f>
        <v>0</v>
      </c>
      <c r="S20" s="1">
        <f>Jurbarkas!S24</f>
        <v>0</v>
      </c>
      <c r="T20" s="1">
        <f>Jurbarkas!T24</f>
        <v>0</v>
      </c>
      <c r="U20" s="1">
        <f>Jurbarkas!U24</f>
        <v>0</v>
      </c>
      <c r="V20" s="1">
        <f>Jurbarkas!V24</f>
        <v>0</v>
      </c>
      <c r="W20" s="1">
        <f>Jurbarkas!W24</f>
        <v>18</v>
      </c>
      <c r="X20" s="1">
        <f>Jurbarkas!X24</f>
        <v>5</v>
      </c>
      <c r="Y20" s="1">
        <f>Jurbarkas!Y24</f>
        <v>13</v>
      </c>
      <c r="Z20" s="1">
        <f>Jurbarkas!Z24</f>
        <v>2</v>
      </c>
      <c r="AA20" s="1">
        <f>Jurbarkas!AA24</f>
        <v>2</v>
      </c>
      <c r="AB20" s="1">
        <f>Jurbarkas!AB24</f>
        <v>0</v>
      </c>
      <c r="AC20" s="1">
        <f>Jurbarkas!AC24</f>
        <v>0</v>
      </c>
      <c r="AD20" s="1">
        <f>Jurbarkas!AD24</f>
        <v>0</v>
      </c>
      <c r="AE20" s="1">
        <f>Jurbarkas!AE24</f>
        <v>0</v>
      </c>
      <c r="AF20" s="1">
        <f>Jurbarkas!AF24</f>
        <v>0</v>
      </c>
      <c r="AG20" s="1">
        <f>Jurbarkas!AG24</f>
        <v>0</v>
      </c>
      <c r="AH20" s="1">
        <f>Jurbarkas!AH24</f>
        <v>0</v>
      </c>
      <c r="AI20" s="1">
        <f>Jurbarkas!AI24</f>
        <v>0</v>
      </c>
      <c r="AJ20" s="1">
        <f>Jurbarkas!AJ24</f>
        <v>0</v>
      </c>
      <c r="AK20" s="1">
        <f>Jurbarkas!AK24</f>
        <v>0</v>
      </c>
      <c r="AL20" s="1">
        <f>Jurbarkas!AL24</f>
        <v>5</v>
      </c>
      <c r="AM20" s="1">
        <f>Jurbarkas!AM24</f>
        <v>2</v>
      </c>
      <c r="AN20" s="1">
        <f>Jurbarkas!AN24</f>
        <v>5</v>
      </c>
      <c r="AO20" s="1">
        <f>Jurbarkas!AO24</f>
        <v>10</v>
      </c>
      <c r="AP20" s="1">
        <f>Jurbarkas!AP24</f>
        <v>6</v>
      </c>
      <c r="AQ20" s="1">
        <f>Jurbarkas!AQ24</f>
        <v>5</v>
      </c>
    </row>
    <row r="21" spans="1:43" ht="12" customHeight="1">
      <c r="A21" s="28" t="s">
        <v>108</v>
      </c>
      <c r="B21" s="29" t="s">
        <v>35</v>
      </c>
      <c r="C21" s="36">
        <f t="shared" si="0"/>
        <v>45</v>
      </c>
      <c r="D21" s="37">
        <f t="shared" si="1"/>
        <v>19</v>
      </c>
      <c r="E21" s="1">
        <f>Kaisiadorys!E24</f>
        <v>10</v>
      </c>
      <c r="F21" s="1">
        <f>Kaisiadorys!F24</f>
        <v>1</v>
      </c>
      <c r="G21" s="26">
        <f>Kaisiadorys!E20</f>
        <v>0</v>
      </c>
      <c r="H21" s="1">
        <f>Kaisiadorys!H24</f>
        <v>6</v>
      </c>
      <c r="I21" s="1">
        <f>Kaisiadorys!I24</f>
        <v>0</v>
      </c>
      <c r="J21" s="1">
        <f>Kaisiadorys!J24</f>
        <v>3</v>
      </c>
      <c r="K21" s="1">
        <f>Kaisiadorys!K24</f>
        <v>0</v>
      </c>
      <c r="L21" s="1">
        <f>Kaisiadorys!L24</f>
        <v>0</v>
      </c>
      <c r="M21" s="1">
        <f>Kaisiadorys!M24</f>
        <v>0</v>
      </c>
      <c r="N21" s="1">
        <f>Kaisiadorys!N24</f>
        <v>7</v>
      </c>
      <c r="O21" s="1">
        <f>Kaisiadorys!O24</f>
        <v>2</v>
      </c>
      <c r="P21" s="1">
        <f>Kaisiadorys!P24</f>
        <v>0</v>
      </c>
      <c r="Q21" s="1">
        <f>Kaisiadorys!Q24</f>
        <v>0</v>
      </c>
      <c r="R21" s="1">
        <f>Kaisiadorys!R24</f>
        <v>0</v>
      </c>
      <c r="S21" s="1">
        <f>Kaisiadorys!S24</f>
        <v>0</v>
      </c>
      <c r="T21" s="1">
        <f>Kaisiadorys!T24</f>
        <v>0</v>
      </c>
      <c r="U21" s="1">
        <f>Kaisiadorys!U24</f>
        <v>0</v>
      </c>
      <c r="V21" s="1">
        <f>Kaisiadorys!V24</f>
        <v>0</v>
      </c>
      <c r="W21" s="1">
        <f>Kaisiadorys!W24</f>
        <v>10</v>
      </c>
      <c r="X21" s="1">
        <f>Kaisiadorys!X24</f>
        <v>6</v>
      </c>
      <c r="Y21" s="1">
        <f>Kaisiadorys!Y24</f>
        <v>6</v>
      </c>
      <c r="Z21" s="1">
        <f>Kaisiadorys!Z24</f>
        <v>2</v>
      </c>
      <c r="AA21" s="1">
        <f>Kaisiadorys!AA24</f>
        <v>0</v>
      </c>
      <c r="AB21" s="1">
        <f>Kaisiadorys!AB24</f>
        <v>0</v>
      </c>
      <c r="AC21" s="1">
        <f>Kaisiadorys!AC24</f>
        <v>0</v>
      </c>
      <c r="AD21" s="1">
        <f>Kaisiadorys!AD24</f>
        <v>0</v>
      </c>
      <c r="AE21" s="1">
        <f>Kaisiadorys!AE24</f>
        <v>0</v>
      </c>
      <c r="AF21" s="1">
        <f>Kaisiadorys!AF24</f>
        <v>0</v>
      </c>
      <c r="AG21" s="1">
        <f>Kaisiadorys!AG24</f>
        <v>0</v>
      </c>
      <c r="AH21" s="1">
        <f>Kaisiadorys!AH24</f>
        <v>0</v>
      </c>
      <c r="AI21" s="1">
        <f>Kaisiadorys!AI24</f>
        <v>0</v>
      </c>
      <c r="AJ21" s="1">
        <f>Kaisiadorys!AJ24</f>
        <v>0</v>
      </c>
      <c r="AK21" s="1">
        <f>Kaisiadorys!AK24</f>
        <v>0</v>
      </c>
      <c r="AL21" s="1">
        <f>Kaisiadorys!AL24</f>
        <v>4</v>
      </c>
      <c r="AM21" s="1">
        <f>Kaisiadorys!AM24</f>
        <v>2</v>
      </c>
      <c r="AN21" s="1">
        <f>Kaisiadorys!AN24</f>
        <v>3</v>
      </c>
      <c r="AO21" s="1">
        <f>Kaisiadorys!AO24</f>
        <v>21</v>
      </c>
      <c r="AP21" s="1">
        <f>Kaisiadorys!AP24</f>
        <v>10</v>
      </c>
      <c r="AQ21" s="1">
        <f>Kaisiadorys!AQ24</f>
        <v>0</v>
      </c>
    </row>
    <row r="22" spans="1:43" ht="12" customHeight="1">
      <c r="A22" s="28" t="s">
        <v>109</v>
      </c>
      <c r="B22" s="29" t="s">
        <v>36</v>
      </c>
      <c r="C22" s="36">
        <f t="shared" si="0"/>
        <v>12</v>
      </c>
      <c r="D22" s="37">
        <f t="shared" si="1"/>
        <v>2</v>
      </c>
      <c r="E22" s="1">
        <f>Kalvarija!E24</f>
        <v>7</v>
      </c>
      <c r="F22" s="1">
        <f>Kalvarija!F24</f>
        <v>1</v>
      </c>
      <c r="G22" s="26">
        <f>Kalvarija!E20</f>
        <v>0</v>
      </c>
      <c r="H22" s="1">
        <f>Kalvarija!H24</f>
        <v>1</v>
      </c>
      <c r="I22" s="1">
        <f>Kalvarija!I24</f>
        <v>0</v>
      </c>
      <c r="J22" s="1">
        <f>Kalvarija!J24</f>
        <v>0</v>
      </c>
      <c r="K22" s="1">
        <f>Kalvarija!K24</f>
        <v>1</v>
      </c>
      <c r="L22" s="1">
        <f>Kalvarija!L24</f>
        <v>0</v>
      </c>
      <c r="M22" s="1">
        <f>Kalvarija!M24</f>
        <v>0</v>
      </c>
      <c r="N22" s="1">
        <f>Kalvarija!N24</f>
        <v>5</v>
      </c>
      <c r="O22" s="1">
        <f>Kalvarija!O24</f>
        <v>1</v>
      </c>
      <c r="P22" s="1">
        <f>Kalvarija!P24</f>
        <v>1</v>
      </c>
      <c r="Q22" s="1">
        <f>Kalvarija!Q24</f>
        <v>0</v>
      </c>
      <c r="R22" s="1">
        <f>Kalvarija!R24</f>
        <v>0</v>
      </c>
      <c r="S22" s="1">
        <f>Kalvarija!S24</f>
        <v>0</v>
      </c>
      <c r="T22" s="1">
        <f>Kalvarija!T24</f>
        <v>0</v>
      </c>
      <c r="U22" s="1">
        <f>Kalvarija!U24</f>
        <v>0</v>
      </c>
      <c r="V22" s="1">
        <f>Kalvarija!V24</f>
        <v>0</v>
      </c>
      <c r="W22" s="1">
        <f>Kalvarija!W24</f>
        <v>0</v>
      </c>
      <c r="X22" s="1">
        <f>Kalvarija!X24</f>
        <v>0</v>
      </c>
      <c r="Y22" s="1">
        <f>Kalvarija!Y24</f>
        <v>0</v>
      </c>
      <c r="Z22" s="1">
        <f>Kalvarija!Z24</f>
        <v>0</v>
      </c>
      <c r="AA22" s="1">
        <f>Kalvarija!AA24</f>
        <v>0</v>
      </c>
      <c r="AB22" s="1">
        <f>Kalvarija!AB24</f>
        <v>0</v>
      </c>
      <c r="AC22" s="1">
        <f>Kalvarija!AC24</f>
        <v>0</v>
      </c>
      <c r="AD22" s="1">
        <f>Kalvarija!AD24</f>
        <v>0</v>
      </c>
      <c r="AE22" s="1">
        <f>Kalvarija!AE24</f>
        <v>0</v>
      </c>
      <c r="AF22" s="1">
        <f>Kalvarija!AF24</f>
        <v>0</v>
      </c>
      <c r="AG22" s="1">
        <f>Kalvarija!AG24</f>
        <v>0</v>
      </c>
      <c r="AH22" s="1">
        <f>Kalvarija!AH24</f>
        <v>0</v>
      </c>
      <c r="AI22" s="1">
        <f>Kalvarija!AI24</f>
        <v>0</v>
      </c>
      <c r="AJ22" s="1">
        <f>Kalvarija!AJ24</f>
        <v>0</v>
      </c>
      <c r="AK22" s="1">
        <f>Kalvarija!AK24</f>
        <v>0</v>
      </c>
      <c r="AL22" s="1">
        <f>Kalvarija!AL24</f>
        <v>2</v>
      </c>
      <c r="AM22" s="1">
        <f>Kalvarija!AM24</f>
        <v>0</v>
      </c>
      <c r="AN22" s="1">
        <f>Kalvarija!AN24</f>
        <v>2</v>
      </c>
      <c r="AO22" s="1">
        <f>Kalvarija!AO24</f>
        <v>3</v>
      </c>
      <c r="AP22" s="1">
        <f>Kalvarija!AP24</f>
        <v>1</v>
      </c>
      <c r="AQ22" s="1">
        <f>Kalvarija!AQ24</f>
        <v>0</v>
      </c>
    </row>
    <row r="23" spans="1:43" ht="12" customHeight="1">
      <c r="A23" s="28" t="s">
        <v>110</v>
      </c>
      <c r="B23" s="29" t="s">
        <v>37</v>
      </c>
      <c r="C23" s="36">
        <f t="shared" si="0"/>
        <v>726</v>
      </c>
      <c r="D23" s="37">
        <f t="shared" si="1"/>
        <v>228</v>
      </c>
      <c r="E23" s="1">
        <f>Kaunas!E24</f>
        <v>505</v>
      </c>
      <c r="F23" s="1">
        <f>Kaunas!F24</f>
        <v>129</v>
      </c>
      <c r="G23" s="26">
        <f>Kaunas!E20</f>
        <v>0</v>
      </c>
      <c r="H23" s="1">
        <f>Kaunas!H24</f>
        <v>51</v>
      </c>
      <c r="I23" s="1">
        <f>Kaunas!I24</f>
        <v>27</v>
      </c>
      <c r="J23" s="1">
        <f>Kaunas!J24</f>
        <v>77</v>
      </c>
      <c r="K23" s="1">
        <f>Kaunas!K24</f>
        <v>23</v>
      </c>
      <c r="L23" s="1">
        <f>Kaunas!L24</f>
        <v>21</v>
      </c>
      <c r="M23" s="1">
        <f>Kaunas!M24</f>
        <v>6</v>
      </c>
      <c r="N23" s="1">
        <f>Kaunas!N24</f>
        <v>355</v>
      </c>
      <c r="O23" s="1">
        <f>Kaunas!O24</f>
        <v>12</v>
      </c>
      <c r="P23" s="1">
        <f>Kaunas!P24</f>
        <v>29</v>
      </c>
      <c r="Q23" s="1">
        <f>Kaunas!Q24</f>
        <v>2</v>
      </c>
      <c r="R23" s="1">
        <f>Kaunas!R24</f>
        <v>0</v>
      </c>
      <c r="S23" s="1">
        <f>Kaunas!S24</f>
        <v>2</v>
      </c>
      <c r="T23" s="1">
        <f>Kaunas!T24</f>
        <v>0</v>
      </c>
      <c r="U23" s="1">
        <f>Kaunas!U24</f>
        <v>0</v>
      </c>
      <c r="V23" s="1">
        <f>Kaunas!V24</f>
        <v>0</v>
      </c>
      <c r="W23" s="1">
        <f>Kaunas!W24</f>
        <v>1</v>
      </c>
      <c r="X23" s="1">
        <f>Kaunas!X24</f>
        <v>0</v>
      </c>
      <c r="Y23" s="1">
        <f>Kaunas!Y24</f>
        <v>0</v>
      </c>
      <c r="Z23" s="1">
        <f>Kaunas!Z24</f>
        <v>0</v>
      </c>
      <c r="AA23" s="1">
        <f>Kaunas!AA24</f>
        <v>0</v>
      </c>
      <c r="AB23" s="1">
        <f>Kaunas!AB24</f>
        <v>1</v>
      </c>
      <c r="AC23" s="1">
        <f>Kaunas!AC24</f>
        <v>0</v>
      </c>
      <c r="AD23" s="1">
        <f>Kaunas!AD24</f>
        <v>0</v>
      </c>
      <c r="AE23" s="1">
        <f>Kaunas!AE24</f>
        <v>0</v>
      </c>
      <c r="AF23" s="1">
        <f>Kaunas!AF24</f>
        <v>0</v>
      </c>
      <c r="AG23" s="1">
        <f>Kaunas!AG24</f>
        <v>0</v>
      </c>
      <c r="AH23" s="1">
        <f>Kaunas!AH24</f>
        <v>8</v>
      </c>
      <c r="AI23" s="1">
        <f>Kaunas!AI24</f>
        <v>2</v>
      </c>
      <c r="AJ23" s="1">
        <f>Kaunas!AJ24</f>
        <v>1</v>
      </c>
      <c r="AK23" s="1">
        <f>Kaunas!AK24</f>
        <v>0</v>
      </c>
      <c r="AL23" s="1">
        <f>Kaunas!AL24</f>
        <v>60</v>
      </c>
      <c r="AM23" s="1">
        <f>Kaunas!AM24</f>
        <v>45</v>
      </c>
      <c r="AN23" s="1">
        <f>Kaunas!AN24</f>
        <v>25</v>
      </c>
      <c r="AO23" s="1">
        <f>Kaunas!AO24</f>
        <v>149</v>
      </c>
      <c r="AP23" s="1">
        <f>Kaunas!AP24</f>
        <v>52</v>
      </c>
      <c r="AQ23" s="1">
        <f>Kaunas!AQ24</f>
        <v>216</v>
      </c>
    </row>
    <row r="24" spans="1:43" ht="12" customHeight="1">
      <c r="A24" s="28" t="s">
        <v>111</v>
      </c>
      <c r="B24" s="29" t="s">
        <v>38</v>
      </c>
      <c r="C24" s="36">
        <f t="shared" si="0"/>
        <v>179</v>
      </c>
      <c r="D24" s="37">
        <f t="shared" si="1"/>
        <v>63</v>
      </c>
      <c r="E24" s="1">
        <f>Kauno_rj!E24</f>
        <v>77</v>
      </c>
      <c r="F24" s="1">
        <f>Kauno_rj!F24</f>
        <v>21</v>
      </c>
      <c r="G24" s="26">
        <f>Kauno_rj!E20</f>
        <v>0</v>
      </c>
      <c r="H24" s="1">
        <f>Kauno_rj!H24</f>
        <v>12</v>
      </c>
      <c r="I24" s="1">
        <f>Kauno_rj!I24</f>
        <v>2</v>
      </c>
      <c r="J24" s="1">
        <f>Kauno_rj!J24</f>
        <v>14</v>
      </c>
      <c r="K24" s="1">
        <f>Kauno_rj!K24</f>
        <v>0</v>
      </c>
      <c r="L24" s="1">
        <f>Kauno_rj!L24</f>
        <v>3</v>
      </c>
      <c r="M24" s="1">
        <f>Kauno_rj!M24</f>
        <v>0</v>
      </c>
      <c r="N24" s="1">
        <f>Kauno_rj!N24</f>
        <v>53</v>
      </c>
      <c r="O24" s="1">
        <f>Kauno_rj!O24</f>
        <v>7</v>
      </c>
      <c r="P24" s="1">
        <f>Kauno_rj!P24</f>
        <v>15</v>
      </c>
      <c r="Q24" s="1">
        <f>Kauno_rj!Q24</f>
        <v>4</v>
      </c>
      <c r="R24" s="1">
        <f>Kauno_rj!R24</f>
        <v>1</v>
      </c>
      <c r="S24" s="1">
        <f>Kauno_rj!S24</f>
        <v>2</v>
      </c>
      <c r="T24" s="1">
        <f>Kauno_rj!T24</f>
        <v>0</v>
      </c>
      <c r="U24" s="1">
        <f>Kauno_rj!U24</f>
        <v>2</v>
      </c>
      <c r="V24" s="1">
        <f>Kauno_rj!V24</f>
        <v>0</v>
      </c>
      <c r="W24" s="1">
        <f>Kauno_rj!W24</f>
        <v>7</v>
      </c>
      <c r="X24" s="1">
        <f>Kauno_rj!X24</f>
        <v>1</v>
      </c>
      <c r="Y24" s="1">
        <f>Kauno_rj!Y24</f>
        <v>4</v>
      </c>
      <c r="Z24" s="1">
        <f>Kauno_rj!Z24</f>
        <v>0</v>
      </c>
      <c r="AA24" s="1">
        <f>Kauno_rj!AA24</f>
        <v>0</v>
      </c>
      <c r="AB24" s="1">
        <f>Kauno_rj!AB24</f>
        <v>8</v>
      </c>
      <c r="AC24" s="1">
        <f>Kauno_rj!AC24</f>
        <v>3</v>
      </c>
      <c r="AD24" s="1">
        <f>Kauno_rj!AD24</f>
        <v>2</v>
      </c>
      <c r="AE24" s="1">
        <f>Kauno_rj!AE24</f>
        <v>1</v>
      </c>
      <c r="AF24" s="1">
        <f>Kauno_rj!AF24</f>
        <v>2</v>
      </c>
      <c r="AG24" s="1">
        <f>Kauno_rj!AG24</f>
        <v>1</v>
      </c>
      <c r="AH24" s="1">
        <f>Kauno_rj!AH24</f>
        <v>52</v>
      </c>
      <c r="AI24" s="1">
        <f>Kauno_rj!AI24</f>
        <v>23</v>
      </c>
      <c r="AJ24" s="1">
        <f>Kauno_rj!AJ24</f>
        <v>52</v>
      </c>
      <c r="AK24" s="1">
        <f>Kauno_rj!AK24</f>
        <v>0</v>
      </c>
      <c r="AL24" s="1">
        <f>Kauno_rj!AL24</f>
        <v>11</v>
      </c>
      <c r="AM24" s="1">
        <f>Kauno_rj!AM24</f>
        <v>5</v>
      </c>
      <c r="AN24" s="1">
        <f>Kauno_rj!AN24</f>
        <v>8</v>
      </c>
      <c r="AO24" s="1">
        <f>Kauno_rj!AO24</f>
        <v>20</v>
      </c>
      <c r="AP24" s="1">
        <f>Kauno_rj!AP24</f>
        <v>9</v>
      </c>
      <c r="AQ24" s="1">
        <f>Kauno_rj!AQ24</f>
        <v>60</v>
      </c>
    </row>
    <row r="25" spans="1:43" ht="12" customHeight="1">
      <c r="A25" s="28" t="s">
        <v>112</v>
      </c>
      <c r="B25" s="29" t="s">
        <v>39</v>
      </c>
      <c r="C25" s="36">
        <f t="shared" si="0"/>
        <v>30</v>
      </c>
      <c r="D25" s="37">
        <f t="shared" si="1"/>
        <v>13</v>
      </c>
      <c r="E25" s="1">
        <f>Kazlu_ruda!E24</f>
        <v>15</v>
      </c>
      <c r="F25" s="1">
        <f>Kazlu_ruda!F24</f>
        <v>4</v>
      </c>
      <c r="G25" s="26">
        <f>Kazlu_ruda!E20</f>
        <v>0</v>
      </c>
      <c r="H25" s="1">
        <f>Kazlu_ruda!H24</f>
        <v>0</v>
      </c>
      <c r="I25" s="1">
        <f>Kazlu_ruda!I24</f>
        <v>0</v>
      </c>
      <c r="J25" s="1">
        <f>Kazlu_ruda!J24</f>
        <v>0</v>
      </c>
      <c r="K25" s="1">
        <f>Kazlu_ruda!K24</f>
        <v>0</v>
      </c>
      <c r="L25" s="1">
        <f>Kazlu_ruda!L24</f>
        <v>0</v>
      </c>
      <c r="M25" s="1">
        <f>Kazlu_ruda!M24</f>
        <v>0</v>
      </c>
      <c r="N25" s="1">
        <f>Kazlu_ruda!N24</f>
        <v>9</v>
      </c>
      <c r="O25" s="1">
        <f>Kazlu_ruda!O24</f>
        <v>1</v>
      </c>
      <c r="P25" s="1">
        <f>Kazlu_ruda!P24</f>
        <v>2</v>
      </c>
      <c r="Q25" s="1">
        <f>Kazlu_ruda!Q24</f>
        <v>0</v>
      </c>
      <c r="R25" s="1">
        <f>Kazlu_ruda!R24</f>
        <v>0</v>
      </c>
      <c r="S25" s="1">
        <f>Kazlu_ruda!S24</f>
        <v>0</v>
      </c>
      <c r="T25" s="1">
        <f>Kazlu_ruda!T24</f>
        <v>0</v>
      </c>
      <c r="U25" s="1">
        <f>Kazlu_ruda!U24</f>
        <v>0</v>
      </c>
      <c r="V25" s="1">
        <f>Kazlu_ruda!V24</f>
        <v>0</v>
      </c>
      <c r="W25" s="1">
        <f>Kazlu_ruda!W24</f>
        <v>0</v>
      </c>
      <c r="X25" s="1">
        <f>Kazlu_ruda!X24</f>
        <v>0</v>
      </c>
      <c r="Y25" s="1">
        <f>Kazlu_ruda!Y24</f>
        <v>0</v>
      </c>
      <c r="Z25" s="1">
        <f>Kazlu_ruda!Z24</f>
        <v>0</v>
      </c>
      <c r="AA25" s="1">
        <f>Kazlu_ruda!AA24</f>
        <v>0</v>
      </c>
      <c r="AB25" s="1">
        <f>Kazlu_ruda!AB24</f>
        <v>0</v>
      </c>
      <c r="AC25" s="1">
        <f>Kazlu_ruda!AC24</f>
        <v>0</v>
      </c>
      <c r="AD25" s="1">
        <f>Kazlu_ruda!AD24</f>
        <v>0</v>
      </c>
      <c r="AE25" s="1">
        <f>Kazlu_ruda!AE24</f>
        <v>0</v>
      </c>
      <c r="AF25" s="1">
        <f>Kazlu_ruda!AF24</f>
        <v>0</v>
      </c>
      <c r="AG25" s="1">
        <f>Kazlu_ruda!AG24</f>
        <v>0</v>
      </c>
      <c r="AH25" s="1">
        <f>Kazlu_ruda!AH24</f>
        <v>8</v>
      </c>
      <c r="AI25" s="1">
        <f>Kazlu_ruda!AI24</f>
        <v>5</v>
      </c>
      <c r="AJ25" s="1">
        <f>Kazlu_ruda!AJ24</f>
        <v>8</v>
      </c>
      <c r="AK25" s="1">
        <f>Kazlu_ruda!AK24</f>
        <v>0</v>
      </c>
      <c r="AL25" s="1">
        <f>Kazlu_ruda!AL24</f>
        <v>0</v>
      </c>
      <c r="AM25" s="1">
        <f>Kazlu_ruda!AM24</f>
        <v>0</v>
      </c>
      <c r="AN25" s="1">
        <f>Kazlu_ruda!AN24</f>
        <v>0</v>
      </c>
      <c r="AO25" s="1">
        <f>Kazlu_ruda!AO24</f>
        <v>7</v>
      </c>
      <c r="AP25" s="1">
        <f>Kazlu_ruda!AP24</f>
        <v>4</v>
      </c>
      <c r="AQ25" s="1">
        <f>Kazlu_ruda!AQ24</f>
        <v>0</v>
      </c>
    </row>
    <row r="26" spans="1:43" ht="12" customHeight="1">
      <c r="A26" s="28" t="s">
        <v>113</v>
      </c>
      <c r="B26" s="29" t="s">
        <v>40</v>
      </c>
      <c r="C26" s="36">
        <f t="shared" si="0"/>
        <v>77</v>
      </c>
      <c r="D26" s="37">
        <f t="shared" si="1"/>
        <v>32</v>
      </c>
      <c r="E26" s="1">
        <f>Kedainiai!E24</f>
        <v>34</v>
      </c>
      <c r="F26" s="1">
        <f>Kedainiai!F24</f>
        <v>7</v>
      </c>
      <c r="G26" s="26">
        <f>Kedainiai!E20</f>
        <v>0</v>
      </c>
      <c r="H26" s="1">
        <f>Kedainiai!H24</f>
        <v>6</v>
      </c>
      <c r="I26" s="1">
        <f>Kedainiai!I24</f>
        <v>3</v>
      </c>
      <c r="J26" s="1">
        <f>Kedainiai!J24</f>
        <v>2</v>
      </c>
      <c r="K26" s="1">
        <f>Kedainiai!K24</f>
        <v>1</v>
      </c>
      <c r="L26" s="1">
        <f>Kedainiai!L24</f>
        <v>0</v>
      </c>
      <c r="M26" s="1">
        <f>Kedainiai!M24</f>
        <v>0</v>
      </c>
      <c r="N26" s="1">
        <f>Kedainiai!N24</f>
        <v>23</v>
      </c>
      <c r="O26" s="1">
        <f>Kedainiai!O24</f>
        <v>0</v>
      </c>
      <c r="P26" s="1">
        <f>Kedainiai!P24</f>
        <v>5</v>
      </c>
      <c r="Q26" s="1">
        <f>Kedainiai!Q24</f>
        <v>3</v>
      </c>
      <c r="R26" s="1">
        <f>Kedainiai!R24</f>
        <v>0</v>
      </c>
      <c r="S26" s="1">
        <f>Kedainiai!S24</f>
        <v>1</v>
      </c>
      <c r="T26" s="1">
        <f>Kedainiai!T24</f>
        <v>0</v>
      </c>
      <c r="U26" s="1">
        <f>Kedainiai!U24</f>
        <v>2</v>
      </c>
      <c r="V26" s="1">
        <f>Kedainiai!V24</f>
        <v>0</v>
      </c>
      <c r="W26" s="1">
        <f>Kedainiai!W24</f>
        <v>0</v>
      </c>
      <c r="X26" s="1">
        <f>Kedainiai!X24</f>
        <v>0</v>
      </c>
      <c r="Y26" s="1">
        <f>Kedainiai!Y24</f>
        <v>0</v>
      </c>
      <c r="Z26" s="1">
        <f>Kedainiai!Z24</f>
        <v>0</v>
      </c>
      <c r="AA26" s="1">
        <f>Kedainiai!AA24</f>
        <v>0</v>
      </c>
      <c r="AB26" s="1">
        <f>Kedainiai!AB24</f>
        <v>0</v>
      </c>
      <c r="AC26" s="1">
        <f>Kedainiai!AC24</f>
        <v>0</v>
      </c>
      <c r="AD26" s="1">
        <f>Kedainiai!AD24</f>
        <v>0</v>
      </c>
      <c r="AE26" s="1">
        <f>Kedainiai!AE24</f>
        <v>0</v>
      </c>
      <c r="AF26" s="1">
        <f>Kedainiai!AF24</f>
        <v>0</v>
      </c>
      <c r="AG26" s="1">
        <f>Kedainiai!AG24</f>
        <v>0</v>
      </c>
      <c r="AH26" s="1">
        <f>Kedainiai!AH24</f>
        <v>0</v>
      </c>
      <c r="AI26" s="1">
        <f>Kedainiai!AI24</f>
        <v>0</v>
      </c>
      <c r="AJ26" s="1">
        <f>Kedainiai!AJ24</f>
        <v>0</v>
      </c>
      <c r="AK26" s="1">
        <f>Kedainiai!AK24</f>
        <v>0</v>
      </c>
      <c r="AL26" s="1">
        <f>Kedainiai!AL24</f>
        <v>13</v>
      </c>
      <c r="AM26" s="1">
        <f>Kedainiai!AM24</f>
        <v>4</v>
      </c>
      <c r="AN26" s="1">
        <f>Kedainiai!AN24</f>
        <v>9</v>
      </c>
      <c r="AO26" s="1">
        <f>Kedainiai!AO24</f>
        <v>27</v>
      </c>
      <c r="AP26" s="1">
        <f>Kedainiai!AP24</f>
        <v>21</v>
      </c>
      <c r="AQ26" s="1">
        <f>Kedainiai!AQ24</f>
        <v>102</v>
      </c>
    </row>
    <row r="27" spans="1:43" ht="12" customHeight="1">
      <c r="A27" s="28" t="s">
        <v>114</v>
      </c>
      <c r="B27" s="29" t="s">
        <v>41</v>
      </c>
      <c r="C27" s="36">
        <f t="shared" si="0"/>
        <v>22</v>
      </c>
      <c r="D27" s="37">
        <f t="shared" si="1"/>
        <v>8</v>
      </c>
      <c r="E27" s="1">
        <f>Kelmes!E24</f>
        <v>11</v>
      </c>
      <c r="F27" s="1">
        <f>Kelmes!F24</f>
        <v>2</v>
      </c>
      <c r="G27" s="26">
        <f>Kelmes!E20</f>
        <v>0</v>
      </c>
      <c r="H27" s="1">
        <f>Kelmes!H24</f>
        <v>7</v>
      </c>
      <c r="I27" s="1">
        <f>Kelmes!I24</f>
        <v>0</v>
      </c>
      <c r="J27" s="1">
        <f>Kelmes!J24</f>
        <v>0</v>
      </c>
      <c r="K27" s="1">
        <f>Kelmes!K24</f>
        <v>0</v>
      </c>
      <c r="L27" s="1">
        <f>Kelmes!L24</f>
        <v>0</v>
      </c>
      <c r="M27" s="1">
        <f>Kelmes!M24</f>
        <v>0</v>
      </c>
      <c r="N27" s="1">
        <f>Kelmes!N24</f>
        <v>11</v>
      </c>
      <c r="O27" s="1">
        <f>Kelmes!O24</f>
        <v>0</v>
      </c>
      <c r="P27" s="1">
        <f>Kelmes!P24</f>
        <v>0</v>
      </c>
      <c r="Q27" s="1">
        <f>Kelmes!Q24</f>
        <v>0</v>
      </c>
      <c r="R27" s="1">
        <f>Kelmes!R24</f>
        <v>0</v>
      </c>
      <c r="S27" s="1">
        <f>Kelmes!S24</f>
        <v>0</v>
      </c>
      <c r="T27" s="1">
        <f>Kelmes!T24</f>
        <v>0</v>
      </c>
      <c r="U27" s="1">
        <f>Kelmes!U24</f>
        <v>0</v>
      </c>
      <c r="V27" s="1">
        <f>Kelmes!V24</f>
        <v>0</v>
      </c>
      <c r="W27" s="1">
        <f>Kelmes!W24</f>
        <v>0</v>
      </c>
      <c r="X27" s="1">
        <f>Kelmes!X24</f>
        <v>0</v>
      </c>
      <c r="Y27" s="1">
        <f>Kelmes!Y24</f>
        <v>0</v>
      </c>
      <c r="Z27" s="1">
        <f>Kelmes!Z24</f>
        <v>0</v>
      </c>
      <c r="AA27" s="1">
        <f>Kelmes!AA24</f>
        <v>0</v>
      </c>
      <c r="AB27" s="1">
        <f>Kelmes!AB24</f>
        <v>0</v>
      </c>
      <c r="AC27" s="1">
        <f>Kelmes!AC24</f>
        <v>0</v>
      </c>
      <c r="AD27" s="1">
        <f>Kelmes!AD24</f>
        <v>0</v>
      </c>
      <c r="AE27" s="1">
        <f>Kelmes!AE24</f>
        <v>0</v>
      </c>
      <c r="AF27" s="1">
        <f>Kelmes!AF24</f>
        <v>0</v>
      </c>
      <c r="AG27" s="1">
        <f>Kelmes!AG24</f>
        <v>0</v>
      </c>
      <c r="AH27" s="1">
        <f>Kelmes!AH24</f>
        <v>0</v>
      </c>
      <c r="AI27" s="1">
        <f>Kelmes!AI24</f>
        <v>0</v>
      </c>
      <c r="AJ27" s="1">
        <f>Kelmes!AJ24</f>
        <v>0</v>
      </c>
      <c r="AK27" s="1">
        <f>Kelmes!AK24</f>
        <v>0</v>
      </c>
      <c r="AL27" s="1">
        <f>Kelmes!AL24</f>
        <v>4</v>
      </c>
      <c r="AM27" s="1">
        <f>Kelmes!AM24</f>
        <v>1</v>
      </c>
      <c r="AN27" s="1">
        <f>Kelmes!AN24</f>
        <v>3</v>
      </c>
      <c r="AO27" s="1">
        <f>Kelmes!AO24</f>
        <v>7</v>
      </c>
      <c r="AP27" s="1">
        <f>Kelmes!AP24</f>
        <v>5</v>
      </c>
      <c r="AQ27" s="1">
        <f>Kelmes!AQ24</f>
        <v>30</v>
      </c>
    </row>
    <row r="28" spans="1:43" ht="12" customHeight="1">
      <c r="A28" s="28" t="s">
        <v>115</v>
      </c>
      <c r="B28" s="29" t="s">
        <v>42</v>
      </c>
      <c r="C28" s="36">
        <f t="shared" si="0"/>
        <v>686</v>
      </c>
      <c r="D28" s="37">
        <f t="shared" si="1"/>
        <v>204</v>
      </c>
      <c r="E28" s="1">
        <f>Klaipeda!E24</f>
        <v>282</v>
      </c>
      <c r="F28" s="1">
        <f>Klaipeda!F24</f>
        <v>86</v>
      </c>
      <c r="G28" s="26">
        <f>Klaipeda!E20</f>
        <v>0</v>
      </c>
      <c r="H28" s="1">
        <f>Klaipeda!H24</f>
        <v>56</v>
      </c>
      <c r="I28" s="1">
        <f>Klaipeda!I24</f>
        <v>22</v>
      </c>
      <c r="J28" s="1">
        <f>Klaipeda!J24</f>
        <v>58</v>
      </c>
      <c r="K28" s="1">
        <f>Klaipeda!K24</f>
        <v>9</v>
      </c>
      <c r="L28" s="1">
        <f>Klaipeda!L24</f>
        <v>7</v>
      </c>
      <c r="M28" s="1">
        <f>Klaipeda!M24</f>
        <v>14</v>
      </c>
      <c r="N28" s="1">
        <f>Klaipeda!N24</f>
        <v>171</v>
      </c>
      <c r="O28" s="1">
        <f>Klaipeda!O24</f>
        <v>33</v>
      </c>
      <c r="P28" s="1">
        <f>Klaipeda!P24</f>
        <v>39</v>
      </c>
      <c r="Q28" s="1">
        <f>Klaipeda!Q24</f>
        <v>30</v>
      </c>
      <c r="R28" s="1">
        <f>Klaipeda!R24</f>
        <v>13</v>
      </c>
      <c r="S28" s="1">
        <f>Klaipeda!S24</f>
        <v>5</v>
      </c>
      <c r="T28" s="1">
        <f>Klaipeda!T24</f>
        <v>6</v>
      </c>
      <c r="U28" s="1">
        <f>Klaipeda!U24</f>
        <v>4</v>
      </c>
      <c r="V28" s="1">
        <f>Klaipeda!V24</f>
        <v>8</v>
      </c>
      <c r="W28" s="1">
        <f>Klaipeda!W24</f>
        <v>34</v>
      </c>
      <c r="X28" s="1">
        <f>Klaipeda!X24</f>
        <v>14</v>
      </c>
      <c r="Y28" s="1">
        <f>Klaipeda!Y24</f>
        <v>12</v>
      </c>
      <c r="Z28" s="1">
        <f>Klaipeda!Z24</f>
        <v>4</v>
      </c>
      <c r="AA28" s="1">
        <f>Klaipeda!AA24</f>
        <v>16</v>
      </c>
      <c r="AB28" s="1">
        <f>Klaipeda!AB24</f>
        <v>15</v>
      </c>
      <c r="AC28" s="1">
        <f>Klaipeda!AC24</f>
        <v>4</v>
      </c>
      <c r="AD28" s="1">
        <f>Klaipeda!AD24</f>
        <v>1</v>
      </c>
      <c r="AE28" s="1">
        <f>Klaipeda!AE24</f>
        <v>3</v>
      </c>
      <c r="AF28" s="1">
        <f>Klaipeda!AF24</f>
        <v>4</v>
      </c>
      <c r="AG28" s="1">
        <f>Klaipeda!AG24</f>
        <v>6</v>
      </c>
      <c r="AH28" s="1">
        <f>Klaipeda!AH24</f>
        <v>0</v>
      </c>
      <c r="AI28" s="1">
        <f>Klaipeda!AI24</f>
        <v>0</v>
      </c>
      <c r="AJ28" s="1">
        <f>Klaipeda!AJ24</f>
        <v>0</v>
      </c>
      <c r="AK28" s="1">
        <f>Klaipeda!AK24</f>
        <v>0</v>
      </c>
      <c r="AL28" s="1">
        <f>Klaipeda!AL24</f>
        <v>88</v>
      </c>
      <c r="AM28" s="1">
        <f>Klaipeda!AM24</f>
        <v>27</v>
      </c>
      <c r="AN28" s="1">
        <f>Klaipeda!AN24</f>
        <v>50</v>
      </c>
      <c r="AO28" s="1">
        <f>Klaipeda!AO24</f>
        <v>237</v>
      </c>
      <c r="AP28" s="1">
        <f>Klaipeda!AP24</f>
        <v>60</v>
      </c>
      <c r="AQ28" s="1">
        <f>Klaipeda!AQ24</f>
        <v>211</v>
      </c>
    </row>
    <row r="29" spans="1:43" ht="12" customHeight="1">
      <c r="A29" s="28" t="s">
        <v>116</v>
      </c>
      <c r="B29" s="29" t="s">
        <v>43</v>
      </c>
      <c r="C29" s="36">
        <f t="shared" si="0"/>
        <v>93</v>
      </c>
      <c r="D29" s="37">
        <f t="shared" si="1"/>
        <v>28</v>
      </c>
      <c r="E29" s="1">
        <f>Klaipedos_rj!E24</f>
        <v>59</v>
      </c>
      <c r="F29" s="1">
        <f>Klaipedos_rj!F24</f>
        <v>13</v>
      </c>
      <c r="G29" s="26">
        <f>Klaipedos_rj!E20</f>
        <v>0</v>
      </c>
      <c r="H29" s="1">
        <f>Klaipedos_rj!H24</f>
        <v>14</v>
      </c>
      <c r="I29" s="1">
        <f>Klaipedos_rj!I24</f>
        <v>3</v>
      </c>
      <c r="J29" s="1">
        <f>Klaipedos_rj!J24</f>
        <v>3</v>
      </c>
      <c r="K29" s="1">
        <f>Klaipedos_rj!K24</f>
        <v>1</v>
      </c>
      <c r="L29" s="1">
        <f>Klaipedos_rj!L24</f>
        <v>1</v>
      </c>
      <c r="M29" s="1">
        <f>Klaipedos_rj!M24</f>
        <v>3</v>
      </c>
      <c r="N29" s="1">
        <f>Klaipedos_rj!N24</f>
        <v>20</v>
      </c>
      <c r="O29" s="1">
        <f>Klaipedos_rj!O24</f>
        <v>4</v>
      </c>
      <c r="P29" s="1">
        <f>Klaipedos_rj!P24</f>
        <v>19</v>
      </c>
      <c r="Q29" s="1">
        <f>Klaipedos_rj!Q24</f>
        <v>0</v>
      </c>
      <c r="R29" s="1">
        <f>Klaipedos_rj!R24</f>
        <v>0</v>
      </c>
      <c r="S29" s="1">
        <f>Klaipedos_rj!S24</f>
        <v>0</v>
      </c>
      <c r="T29" s="1">
        <f>Klaipedos_rj!T24</f>
        <v>0</v>
      </c>
      <c r="U29" s="1">
        <f>Klaipedos_rj!U24</f>
        <v>0</v>
      </c>
      <c r="V29" s="1">
        <f>Klaipedos_rj!V24</f>
        <v>0</v>
      </c>
      <c r="W29" s="1">
        <f>Klaipedos_rj!W24</f>
        <v>6</v>
      </c>
      <c r="X29" s="1">
        <f>Klaipedos_rj!X24</f>
        <v>3</v>
      </c>
      <c r="Y29" s="1">
        <f>Klaipedos_rj!Y24</f>
        <v>2</v>
      </c>
      <c r="Z29" s="1">
        <f>Klaipedos_rj!Z24</f>
        <v>3</v>
      </c>
      <c r="AA29" s="1">
        <f>Klaipedos_rj!AA24</f>
        <v>1</v>
      </c>
      <c r="AB29" s="1">
        <f>Klaipedos_rj!AB24</f>
        <v>0</v>
      </c>
      <c r="AC29" s="1">
        <f>Klaipedos_rj!AC24</f>
        <v>0</v>
      </c>
      <c r="AD29" s="1">
        <f>Klaipedos_rj!AD24</f>
        <v>0</v>
      </c>
      <c r="AE29" s="1">
        <f>Klaipedos_rj!AE24</f>
        <v>0</v>
      </c>
      <c r="AF29" s="1">
        <f>Klaipedos_rj!AF24</f>
        <v>0</v>
      </c>
      <c r="AG29" s="1">
        <f>Klaipedos_rj!AG24</f>
        <v>0</v>
      </c>
      <c r="AH29" s="1">
        <f>Klaipedos_rj!AH24</f>
        <v>0</v>
      </c>
      <c r="AI29" s="1">
        <f>Klaipedos_rj!AI24</f>
        <v>0</v>
      </c>
      <c r="AJ29" s="1">
        <f>Klaipedos_rj!AJ24</f>
        <v>0</v>
      </c>
      <c r="AK29" s="1">
        <f>Klaipedos_rj!AK24</f>
        <v>0</v>
      </c>
      <c r="AL29" s="1">
        <f>Klaipedos_rj!AL24</f>
        <v>4</v>
      </c>
      <c r="AM29" s="1">
        <f>Klaipedos_rj!AM24</f>
        <v>2</v>
      </c>
      <c r="AN29" s="1">
        <f>Klaipedos_rj!AN24</f>
        <v>1</v>
      </c>
      <c r="AO29" s="1">
        <f>Klaipedos_rj!AO24</f>
        <v>24</v>
      </c>
      <c r="AP29" s="1">
        <f>Klaipedos_rj!AP24</f>
        <v>10</v>
      </c>
      <c r="AQ29" s="1">
        <f>Klaipedos_rj!AQ24</f>
        <v>8</v>
      </c>
    </row>
    <row r="30" spans="1:43" ht="12" customHeight="1">
      <c r="A30" s="28" t="s">
        <v>117</v>
      </c>
      <c r="B30" s="29" t="s">
        <v>44</v>
      </c>
      <c r="C30" s="36">
        <f t="shared" si="0"/>
        <v>97</v>
      </c>
      <c r="D30" s="37">
        <f t="shared" si="1"/>
        <v>31</v>
      </c>
      <c r="E30" s="1">
        <f>Kretinga!E24</f>
        <v>29</v>
      </c>
      <c r="F30" s="1">
        <f>Kretinga!F24</f>
        <v>4</v>
      </c>
      <c r="G30" s="26">
        <f>Kretinga!E20</f>
        <v>0</v>
      </c>
      <c r="H30" s="1">
        <f>Kretinga!H24</f>
        <v>2</v>
      </c>
      <c r="I30" s="1">
        <f>Kretinga!I24</f>
        <v>0</v>
      </c>
      <c r="J30" s="1">
        <f>Kretinga!J24</f>
        <v>5</v>
      </c>
      <c r="K30" s="1">
        <f>Kretinga!K24</f>
        <v>0</v>
      </c>
      <c r="L30" s="1">
        <f>Kretinga!L24</f>
        <v>1</v>
      </c>
      <c r="M30" s="1">
        <f>Kretinga!M24</f>
        <v>0</v>
      </c>
      <c r="N30" s="1">
        <f>Kretinga!N24</f>
        <v>23</v>
      </c>
      <c r="O30" s="1">
        <f>Kretinga!O24</f>
        <v>0</v>
      </c>
      <c r="P30" s="1">
        <f>Kretinga!P24</f>
        <v>6</v>
      </c>
      <c r="Q30" s="1">
        <f>Kretinga!Q24</f>
        <v>3</v>
      </c>
      <c r="R30" s="1">
        <f>Kretinga!R24</f>
        <v>2</v>
      </c>
      <c r="S30" s="1">
        <f>Kretinga!S24</f>
        <v>0</v>
      </c>
      <c r="T30" s="1">
        <f>Kretinga!T24</f>
        <v>0</v>
      </c>
      <c r="U30" s="1">
        <f>Kretinga!U24</f>
        <v>1</v>
      </c>
      <c r="V30" s="1">
        <f>Kretinga!V24</f>
        <v>2</v>
      </c>
      <c r="W30" s="1">
        <f>Kretinga!W24</f>
        <v>1</v>
      </c>
      <c r="X30" s="1">
        <f>Kretinga!X24</f>
        <v>1</v>
      </c>
      <c r="Y30" s="1">
        <f>Kretinga!Y24</f>
        <v>1</v>
      </c>
      <c r="Z30" s="1">
        <f>Kretinga!Z24</f>
        <v>0</v>
      </c>
      <c r="AA30" s="1">
        <f>Kretinga!AA24</f>
        <v>0</v>
      </c>
      <c r="AB30" s="1">
        <f>Kretinga!AB24</f>
        <v>0</v>
      </c>
      <c r="AC30" s="1">
        <f>Kretinga!AC24</f>
        <v>0</v>
      </c>
      <c r="AD30" s="1">
        <f>Kretinga!AD24</f>
        <v>0</v>
      </c>
      <c r="AE30" s="1">
        <f>Kretinga!AE24</f>
        <v>0</v>
      </c>
      <c r="AF30" s="1">
        <f>Kretinga!AF24</f>
        <v>0</v>
      </c>
      <c r="AG30" s="1">
        <f>Kretinga!AG24</f>
        <v>0</v>
      </c>
      <c r="AH30" s="1">
        <f>Kretinga!AH24</f>
        <v>19</v>
      </c>
      <c r="AI30" s="1">
        <f>Kretinga!AI24</f>
        <v>8</v>
      </c>
      <c r="AJ30" s="1">
        <f>Kretinga!AJ24</f>
        <v>19</v>
      </c>
      <c r="AK30" s="1">
        <f>Kretinga!AK24</f>
        <v>0</v>
      </c>
      <c r="AL30" s="1">
        <f>Kretinga!AL24</f>
        <v>21</v>
      </c>
      <c r="AM30" s="1">
        <f>Kretinga!AM24</f>
        <v>6</v>
      </c>
      <c r="AN30" s="1">
        <f>Kretinga!AN24</f>
        <v>14</v>
      </c>
      <c r="AO30" s="1">
        <f>Kretinga!AO24</f>
        <v>24</v>
      </c>
      <c r="AP30" s="1">
        <f>Kretinga!AP24</f>
        <v>10</v>
      </c>
      <c r="AQ30" s="1">
        <f>Kretinga!AQ24</f>
        <v>131</v>
      </c>
    </row>
    <row r="31" spans="1:43" ht="12" customHeight="1">
      <c r="A31" s="28" t="s">
        <v>118</v>
      </c>
      <c r="B31" s="29" t="s">
        <v>45</v>
      </c>
      <c r="C31" s="36">
        <f t="shared" si="0"/>
        <v>35</v>
      </c>
      <c r="D31" s="37">
        <f t="shared" si="1"/>
        <v>19</v>
      </c>
      <c r="E31" s="1">
        <f>Kupiskis!E24</f>
        <v>8</v>
      </c>
      <c r="F31" s="1">
        <f>Kupiskis!F24</f>
        <v>2</v>
      </c>
      <c r="G31" s="26">
        <f>Kupiskis!E20</f>
        <v>0</v>
      </c>
      <c r="H31" s="1">
        <f>Kupiskis!H24</f>
        <v>1</v>
      </c>
      <c r="I31" s="1">
        <f>Kupiskis!I24</f>
        <v>0</v>
      </c>
      <c r="J31" s="1">
        <f>Kupiskis!J24</f>
        <v>1</v>
      </c>
      <c r="K31" s="1">
        <f>Kupiskis!K24</f>
        <v>0</v>
      </c>
      <c r="L31" s="1">
        <f>Kupiskis!L24</f>
        <v>0</v>
      </c>
      <c r="M31" s="1">
        <f>Kupiskis!M24</f>
        <v>0</v>
      </c>
      <c r="N31" s="1">
        <f>Kupiskis!N24</f>
        <v>4</v>
      </c>
      <c r="O31" s="1">
        <f>Kupiskis!O24</f>
        <v>0</v>
      </c>
      <c r="P31" s="1">
        <f>Kupiskis!P24</f>
        <v>1</v>
      </c>
      <c r="Q31" s="1">
        <f>Kupiskis!Q24</f>
        <v>0</v>
      </c>
      <c r="R31" s="1">
        <f>Kupiskis!R24</f>
        <v>0</v>
      </c>
      <c r="S31" s="1">
        <f>Kupiskis!S24</f>
        <v>0</v>
      </c>
      <c r="T31" s="1">
        <f>Kupiskis!T24</f>
        <v>0</v>
      </c>
      <c r="U31" s="1">
        <f>Kupiskis!U24</f>
        <v>0</v>
      </c>
      <c r="V31" s="1">
        <f>Kupiskis!V24</f>
        <v>0</v>
      </c>
      <c r="W31" s="1">
        <f>Kupiskis!W24</f>
        <v>7</v>
      </c>
      <c r="X31" s="1">
        <f>Kupiskis!X24</f>
        <v>3</v>
      </c>
      <c r="Y31" s="1">
        <f>Kupiskis!Y24</f>
        <v>5</v>
      </c>
      <c r="Z31" s="1">
        <f>Kupiskis!Z24</f>
        <v>0</v>
      </c>
      <c r="AA31" s="1">
        <f>Kupiskis!AA24</f>
        <v>2</v>
      </c>
      <c r="AB31" s="1">
        <f>Kupiskis!AB24</f>
        <v>0</v>
      </c>
      <c r="AC31" s="1">
        <f>Kupiskis!AC24</f>
        <v>0</v>
      </c>
      <c r="AD31" s="1">
        <f>Kupiskis!AD24</f>
        <v>0</v>
      </c>
      <c r="AE31" s="1">
        <f>Kupiskis!AE24</f>
        <v>0</v>
      </c>
      <c r="AF31" s="1">
        <f>Kupiskis!AF24</f>
        <v>0</v>
      </c>
      <c r="AG31" s="1">
        <f>Kupiskis!AG24</f>
        <v>0</v>
      </c>
      <c r="AH31" s="1">
        <f>Kupiskis!AH24</f>
        <v>13</v>
      </c>
      <c r="AI31" s="1">
        <f>Kupiskis!AI24</f>
        <v>11</v>
      </c>
      <c r="AJ31" s="1">
        <f>Kupiskis!AJ24</f>
        <v>11</v>
      </c>
      <c r="AK31" s="1">
        <f>Kupiskis!AK24</f>
        <v>0</v>
      </c>
      <c r="AL31" s="1">
        <f>Kupiskis!AL24</f>
        <v>0</v>
      </c>
      <c r="AM31" s="1">
        <f>Kupiskis!AM24</f>
        <v>0</v>
      </c>
      <c r="AN31" s="1">
        <f>Kupiskis!AN24</f>
        <v>0</v>
      </c>
      <c r="AO31" s="1">
        <f>Kupiskis!AO24</f>
        <v>7</v>
      </c>
      <c r="AP31" s="1">
        <f>Kupiskis!AP24</f>
        <v>3</v>
      </c>
      <c r="AQ31" s="1">
        <f>Kupiskis!AQ24</f>
        <v>6</v>
      </c>
    </row>
    <row r="32" spans="1:43" ht="12" customHeight="1">
      <c r="A32" s="28" t="s">
        <v>119</v>
      </c>
      <c r="B32" s="29" t="s">
        <v>46</v>
      </c>
      <c r="C32" s="36">
        <f t="shared" si="0"/>
        <v>41</v>
      </c>
      <c r="D32" s="37">
        <f t="shared" si="1"/>
        <v>21</v>
      </c>
      <c r="E32" s="1">
        <f>Lazdijai!E24</f>
        <v>12</v>
      </c>
      <c r="F32" s="1">
        <f>Lazdijai!F24</f>
        <v>6</v>
      </c>
      <c r="G32" s="26">
        <f>Lazdijai!E20</f>
        <v>0</v>
      </c>
      <c r="H32" s="1">
        <f>Lazdijai!H24</f>
        <v>3</v>
      </c>
      <c r="I32" s="1">
        <f>Lazdijai!I24</f>
        <v>1</v>
      </c>
      <c r="J32" s="1">
        <f>Lazdijai!J24</f>
        <v>0</v>
      </c>
      <c r="K32" s="1">
        <f>Lazdijai!K24</f>
        <v>0</v>
      </c>
      <c r="L32" s="1">
        <f>Lazdijai!L24</f>
        <v>0</v>
      </c>
      <c r="M32" s="1">
        <f>Lazdijai!M24</f>
        <v>0</v>
      </c>
      <c r="N32" s="1">
        <f>Lazdijai!N24</f>
        <v>8</v>
      </c>
      <c r="O32" s="1">
        <f>Lazdijai!O24</f>
        <v>1</v>
      </c>
      <c r="P32" s="1">
        <f>Lazdijai!P24</f>
        <v>3</v>
      </c>
      <c r="Q32" s="1">
        <f>Lazdijai!Q24</f>
        <v>0</v>
      </c>
      <c r="R32" s="1">
        <f>Lazdijai!R24</f>
        <v>0</v>
      </c>
      <c r="S32" s="1">
        <f>Lazdijai!S24</f>
        <v>0</v>
      </c>
      <c r="T32" s="1">
        <f>Lazdijai!T24</f>
        <v>0</v>
      </c>
      <c r="U32" s="1">
        <f>Lazdijai!U24</f>
        <v>0</v>
      </c>
      <c r="V32" s="1">
        <f>Lazdijai!V24</f>
        <v>0</v>
      </c>
      <c r="W32" s="1">
        <f>Lazdijai!W24</f>
        <v>0</v>
      </c>
      <c r="X32" s="1">
        <f>Lazdijai!X24</f>
        <v>0</v>
      </c>
      <c r="Y32" s="1">
        <f>Lazdijai!Y24</f>
        <v>0</v>
      </c>
      <c r="Z32" s="1">
        <f>Lazdijai!Z24</f>
        <v>0</v>
      </c>
      <c r="AA32" s="1">
        <f>Lazdijai!AA24</f>
        <v>0</v>
      </c>
      <c r="AB32" s="1">
        <f>Lazdijai!AB24</f>
        <v>0</v>
      </c>
      <c r="AC32" s="1">
        <f>Lazdijai!AC24</f>
        <v>0</v>
      </c>
      <c r="AD32" s="1">
        <f>Lazdijai!AD24</f>
        <v>0</v>
      </c>
      <c r="AE32" s="1">
        <f>Lazdijai!AE24</f>
        <v>0</v>
      </c>
      <c r="AF32" s="1">
        <f>Lazdijai!AF24</f>
        <v>0</v>
      </c>
      <c r="AG32" s="1">
        <f>Lazdijai!AG24</f>
        <v>0</v>
      </c>
      <c r="AH32" s="1">
        <f>Lazdijai!AH24</f>
        <v>14</v>
      </c>
      <c r="AI32" s="1">
        <f>Lazdijai!AI24</f>
        <v>8</v>
      </c>
      <c r="AJ32" s="1">
        <f>Lazdijai!AJ24</f>
        <v>14</v>
      </c>
      <c r="AK32" s="1">
        <f>Lazdijai!AK24</f>
        <v>0</v>
      </c>
      <c r="AL32" s="1">
        <f>Lazdijai!AL24</f>
        <v>3</v>
      </c>
      <c r="AM32" s="1">
        <f>Lazdijai!AM24</f>
        <v>2</v>
      </c>
      <c r="AN32" s="1">
        <f>Lazdijai!AN24</f>
        <v>2</v>
      </c>
      <c r="AO32" s="1">
        <f>Lazdijai!AO24</f>
        <v>12</v>
      </c>
      <c r="AP32" s="1">
        <f>Lazdijai!AP24</f>
        <v>5</v>
      </c>
      <c r="AQ32" s="1">
        <f>Lazdijai!AQ24</f>
        <v>4</v>
      </c>
    </row>
    <row r="33" spans="1:43" ht="12" customHeight="1">
      <c r="A33" s="28" t="s">
        <v>120</v>
      </c>
      <c r="B33" s="29" t="s">
        <v>47</v>
      </c>
      <c r="C33" s="36">
        <f t="shared" si="0"/>
        <v>121</v>
      </c>
      <c r="D33" s="37">
        <f t="shared" si="1"/>
        <v>31</v>
      </c>
      <c r="E33" s="1">
        <f>Marijampole!E24</f>
        <v>55</v>
      </c>
      <c r="F33" s="1">
        <f>Marijampole!F24</f>
        <v>10</v>
      </c>
      <c r="G33" s="26">
        <f>Marijampole!E20</f>
        <v>0</v>
      </c>
      <c r="H33" s="1">
        <f>Marijampole!H24</f>
        <v>7</v>
      </c>
      <c r="I33" s="1">
        <f>Marijampole!I24</f>
        <v>6</v>
      </c>
      <c r="J33" s="1">
        <f>Marijampole!J24</f>
        <v>14</v>
      </c>
      <c r="K33" s="1">
        <f>Marijampole!K24</f>
        <v>1</v>
      </c>
      <c r="L33" s="1">
        <f>Marijampole!L24</f>
        <v>2</v>
      </c>
      <c r="M33" s="1">
        <f>Marijampole!M24</f>
        <v>0</v>
      </c>
      <c r="N33" s="1">
        <f>Marijampole!N24</f>
        <v>38</v>
      </c>
      <c r="O33" s="1">
        <f>Marijampole!O24</f>
        <v>7</v>
      </c>
      <c r="P33" s="1">
        <f>Marijampole!P24</f>
        <v>9</v>
      </c>
      <c r="Q33" s="1">
        <f>Marijampole!Q24</f>
        <v>15</v>
      </c>
      <c r="R33" s="1">
        <f>Marijampole!R24</f>
        <v>3</v>
      </c>
      <c r="S33" s="1">
        <f>Marijampole!S24</f>
        <v>13</v>
      </c>
      <c r="T33" s="1">
        <f>Marijampole!T24</f>
        <v>1</v>
      </c>
      <c r="U33" s="1">
        <f>Marijampole!U24</f>
        <v>0</v>
      </c>
      <c r="V33" s="1">
        <f>Marijampole!V24</f>
        <v>1</v>
      </c>
      <c r="W33" s="1">
        <f>Marijampole!W24</f>
        <v>12</v>
      </c>
      <c r="X33" s="1">
        <f>Marijampole!X24</f>
        <v>4</v>
      </c>
      <c r="Y33" s="1">
        <f>Marijampole!Y24</f>
        <v>6</v>
      </c>
      <c r="Z33" s="1">
        <f>Marijampole!Z24</f>
        <v>5</v>
      </c>
      <c r="AA33" s="1">
        <f>Marijampole!AA24</f>
        <v>1</v>
      </c>
      <c r="AB33" s="1">
        <f>Marijampole!AB24</f>
        <v>2</v>
      </c>
      <c r="AC33" s="1">
        <f>Marijampole!AC24</f>
        <v>1</v>
      </c>
      <c r="AD33" s="1">
        <f>Marijampole!AD24</f>
        <v>0</v>
      </c>
      <c r="AE33" s="1">
        <f>Marijampole!AE24</f>
        <v>2</v>
      </c>
      <c r="AF33" s="1">
        <f>Marijampole!AF24</f>
        <v>0</v>
      </c>
      <c r="AG33" s="1">
        <f>Marijampole!AG24</f>
        <v>0</v>
      </c>
      <c r="AH33" s="1">
        <f>Marijampole!AH24</f>
        <v>5</v>
      </c>
      <c r="AI33" s="1">
        <f>Marijampole!AI24</f>
        <v>1</v>
      </c>
      <c r="AJ33" s="1">
        <f>Marijampole!AJ24</f>
        <v>2</v>
      </c>
      <c r="AK33" s="1">
        <f>Marijampole!AK24</f>
        <v>2</v>
      </c>
      <c r="AL33" s="1">
        <f>Marijampole!AL24</f>
        <v>7</v>
      </c>
      <c r="AM33" s="1">
        <f>Marijampole!AM24</f>
        <v>3</v>
      </c>
      <c r="AN33" s="1">
        <f>Marijampole!AN24</f>
        <v>4</v>
      </c>
      <c r="AO33" s="1">
        <f>Marijampole!AO24</f>
        <v>25</v>
      </c>
      <c r="AP33" s="1">
        <f>Marijampole!AP24</f>
        <v>9</v>
      </c>
      <c r="AQ33" s="1">
        <f>Marijampole!AQ24</f>
        <v>90</v>
      </c>
    </row>
    <row r="34" spans="1:43" ht="12" customHeight="1">
      <c r="A34" s="28" t="s">
        <v>121</v>
      </c>
      <c r="B34" s="29" t="s">
        <v>48</v>
      </c>
      <c r="C34" s="36">
        <f t="shared" si="0"/>
        <v>68</v>
      </c>
      <c r="D34" s="37">
        <f t="shared" si="1"/>
        <v>20</v>
      </c>
      <c r="E34" s="1">
        <f>Mazeikiai!E24</f>
        <v>36</v>
      </c>
      <c r="F34" s="1">
        <f>Mazeikiai!F24</f>
        <v>6</v>
      </c>
      <c r="G34" s="26">
        <f>Mazeikiai!E20</f>
        <v>0</v>
      </c>
      <c r="H34" s="1">
        <f>Mazeikiai!H24</f>
        <v>5</v>
      </c>
      <c r="I34" s="1">
        <f>Mazeikiai!I24</f>
        <v>0</v>
      </c>
      <c r="J34" s="1">
        <f>Mazeikiai!J24</f>
        <v>12</v>
      </c>
      <c r="K34" s="1">
        <f>Mazeikiai!K24</f>
        <v>0</v>
      </c>
      <c r="L34" s="1">
        <f>Mazeikiai!L24</f>
        <v>0</v>
      </c>
      <c r="M34" s="1">
        <f>Mazeikiai!M24</f>
        <v>1</v>
      </c>
      <c r="N34" s="1">
        <f>Mazeikiai!N24</f>
        <v>22</v>
      </c>
      <c r="O34" s="1">
        <f>Mazeikiai!O24</f>
        <v>0</v>
      </c>
      <c r="P34" s="1">
        <f>Mazeikiai!P24</f>
        <v>10</v>
      </c>
      <c r="Q34" s="1">
        <f>Mazeikiai!Q24</f>
        <v>9</v>
      </c>
      <c r="R34" s="1">
        <f>Mazeikiai!R24</f>
        <v>2</v>
      </c>
      <c r="S34" s="1">
        <f>Mazeikiai!S24</f>
        <v>2</v>
      </c>
      <c r="T34" s="1">
        <f>Mazeikiai!T24</f>
        <v>0</v>
      </c>
      <c r="U34" s="1">
        <f>Mazeikiai!U24</f>
        <v>0</v>
      </c>
      <c r="V34" s="1">
        <f>Mazeikiai!V24</f>
        <v>7</v>
      </c>
      <c r="W34" s="1">
        <f>Mazeikiai!W24</f>
        <v>5</v>
      </c>
      <c r="X34" s="1">
        <f>Mazeikiai!X24</f>
        <v>1</v>
      </c>
      <c r="Y34" s="1">
        <f>Mazeikiai!Y24</f>
        <v>3</v>
      </c>
      <c r="Z34" s="1">
        <f>Mazeikiai!Z24</f>
        <v>0</v>
      </c>
      <c r="AA34" s="1">
        <f>Mazeikiai!AA24</f>
        <v>2</v>
      </c>
      <c r="AB34" s="1">
        <f>Mazeikiai!AB24</f>
        <v>0</v>
      </c>
      <c r="AC34" s="1">
        <f>Mazeikiai!AC24</f>
        <v>0</v>
      </c>
      <c r="AD34" s="1">
        <f>Mazeikiai!AD24</f>
        <v>0</v>
      </c>
      <c r="AE34" s="1">
        <f>Mazeikiai!AE24</f>
        <v>0</v>
      </c>
      <c r="AF34" s="1">
        <f>Mazeikiai!AF24</f>
        <v>0</v>
      </c>
      <c r="AG34" s="1">
        <f>Mazeikiai!AG24</f>
        <v>0</v>
      </c>
      <c r="AH34" s="1">
        <f>Mazeikiai!AH24</f>
        <v>0</v>
      </c>
      <c r="AI34" s="1">
        <f>Mazeikiai!AI24</f>
        <v>0</v>
      </c>
      <c r="AJ34" s="1">
        <f>Mazeikiai!AJ24</f>
        <v>0</v>
      </c>
      <c r="AK34" s="1">
        <f>Mazeikiai!AK24</f>
        <v>0</v>
      </c>
      <c r="AL34" s="1">
        <f>Mazeikiai!AL24</f>
        <v>18</v>
      </c>
      <c r="AM34" s="1">
        <f>Mazeikiai!AM24</f>
        <v>10</v>
      </c>
      <c r="AN34" s="1">
        <f>Mazeikiai!AN24</f>
        <v>1</v>
      </c>
      <c r="AO34" s="1">
        <f>Mazeikiai!AO24</f>
        <v>0</v>
      </c>
      <c r="AP34" s="1">
        <f>Mazeikiai!AP24</f>
        <v>1</v>
      </c>
      <c r="AQ34" s="1">
        <f>Mazeikiai!AQ24</f>
        <v>31</v>
      </c>
    </row>
    <row r="35" spans="1:43" ht="12" customHeight="1">
      <c r="A35" s="28" t="s">
        <v>122</v>
      </c>
      <c r="B35" s="29" t="s">
        <v>49</v>
      </c>
      <c r="C35" s="36">
        <f t="shared" si="0"/>
        <v>49</v>
      </c>
      <c r="D35" s="37">
        <f t="shared" si="1"/>
        <v>20</v>
      </c>
      <c r="E35" s="1">
        <f>Moletai!E24</f>
        <v>17</v>
      </c>
      <c r="F35" s="1">
        <f>Moletai!F24</f>
        <v>6</v>
      </c>
      <c r="G35" s="26">
        <f>Moletai!E20</f>
        <v>0</v>
      </c>
      <c r="H35" s="1">
        <f>Moletai!H24</f>
        <v>6</v>
      </c>
      <c r="I35" s="1">
        <f>Moletai!I24</f>
        <v>0</v>
      </c>
      <c r="J35" s="1">
        <f>Moletai!J24</f>
        <v>2</v>
      </c>
      <c r="K35" s="1">
        <f>Moletai!K24</f>
        <v>0</v>
      </c>
      <c r="L35" s="1">
        <f>Moletai!L24</f>
        <v>1</v>
      </c>
      <c r="M35" s="1">
        <f>Moletai!M24</f>
        <v>0</v>
      </c>
      <c r="N35" s="1">
        <f>Moletai!N24</f>
        <v>13</v>
      </c>
      <c r="O35" s="1">
        <f>Moletai!O24</f>
        <v>1</v>
      </c>
      <c r="P35" s="1">
        <f>Moletai!P24</f>
        <v>2</v>
      </c>
      <c r="Q35" s="1">
        <f>Moletai!Q24</f>
        <v>0</v>
      </c>
      <c r="R35" s="1">
        <f>Moletai!R24</f>
        <v>0</v>
      </c>
      <c r="S35" s="1">
        <f>Moletai!S24</f>
        <v>0</v>
      </c>
      <c r="T35" s="1">
        <f>Moletai!T24</f>
        <v>0</v>
      </c>
      <c r="U35" s="1">
        <f>Moletai!U24</f>
        <v>0</v>
      </c>
      <c r="V35" s="1">
        <f>Moletai!V24</f>
        <v>0</v>
      </c>
      <c r="W35" s="1">
        <f>Moletai!W24</f>
        <v>0</v>
      </c>
      <c r="X35" s="1">
        <f>Moletai!X24</f>
        <v>0</v>
      </c>
      <c r="Y35" s="1">
        <f>Moletai!Y24</f>
        <v>0</v>
      </c>
      <c r="Z35" s="1">
        <f>Moletai!Z24</f>
        <v>0</v>
      </c>
      <c r="AA35" s="1">
        <f>Moletai!AA24</f>
        <v>0</v>
      </c>
      <c r="AB35" s="1">
        <f>Moletai!AB24</f>
        <v>4</v>
      </c>
      <c r="AC35" s="1">
        <f>Moletai!AC24</f>
        <v>1</v>
      </c>
      <c r="AD35" s="1">
        <f>Moletai!AD24</f>
        <v>4</v>
      </c>
      <c r="AE35" s="1">
        <f>Moletai!AE24</f>
        <v>0</v>
      </c>
      <c r="AF35" s="1">
        <f>Moletai!AF24</f>
        <v>0</v>
      </c>
      <c r="AG35" s="1">
        <f>Moletai!AG24</f>
        <v>0</v>
      </c>
      <c r="AH35" s="1">
        <f>Moletai!AH24</f>
        <v>11</v>
      </c>
      <c r="AI35" s="1">
        <f>Moletai!AI24</f>
        <v>6</v>
      </c>
      <c r="AJ35" s="1">
        <f>Moletai!AJ24</f>
        <v>11</v>
      </c>
      <c r="AK35" s="1">
        <f>Moletai!AK24</f>
        <v>0</v>
      </c>
      <c r="AL35" s="1">
        <f>Moletai!AL24</f>
        <v>5</v>
      </c>
      <c r="AM35" s="1">
        <f>Moletai!AM24</f>
        <v>1</v>
      </c>
      <c r="AN35" s="1">
        <f>Moletai!AN24</f>
        <v>3</v>
      </c>
      <c r="AO35" s="1">
        <f>Moletai!AO24</f>
        <v>12</v>
      </c>
      <c r="AP35" s="1">
        <f>Moletai!AP24</f>
        <v>6</v>
      </c>
      <c r="AQ35" s="1">
        <f>Moletai!AQ24</f>
        <v>12</v>
      </c>
    </row>
    <row r="36" spans="1:43" ht="12" customHeight="1">
      <c r="A36" s="28" t="s">
        <v>123</v>
      </c>
      <c r="B36" s="29" t="s">
        <v>50</v>
      </c>
      <c r="C36" s="36">
        <f t="shared" si="0"/>
        <v>18</v>
      </c>
      <c r="D36" s="37">
        <f t="shared" si="1"/>
        <v>4</v>
      </c>
      <c r="E36" s="1">
        <f>Neringa!E24</f>
        <v>3</v>
      </c>
      <c r="F36" s="1">
        <f>Neringa!F24</f>
        <v>0</v>
      </c>
      <c r="G36" s="26">
        <f>Neringa!E20</f>
        <v>0</v>
      </c>
      <c r="H36" s="1">
        <f>Neringa!H24</f>
        <v>0</v>
      </c>
      <c r="I36" s="1">
        <f>Neringa!I24</f>
        <v>1</v>
      </c>
      <c r="J36" s="1">
        <f>Neringa!J24</f>
        <v>0</v>
      </c>
      <c r="K36" s="1">
        <f>Neringa!K24</f>
        <v>0</v>
      </c>
      <c r="L36" s="1">
        <f>Neringa!L24</f>
        <v>0</v>
      </c>
      <c r="M36" s="1">
        <f>Neringa!M24</f>
        <v>0</v>
      </c>
      <c r="N36" s="1">
        <f>Neringa!N24</f>
        <v>2</v>
      </c>
      <c r="O36" s="1">
        <f>Neringa!O24</f>
        <v>0</v>
      </c>
      <c r="P36" s="1">
        <f>Neringa!P24</f>
        <v>1</v>
      </c>
      <c r="Q36" s="1">
        <f>Neringa!Q24</f>
        <v>0</v>
      </c>
      <c r="R36" s="1">
        <f>Neringa!R24</f>
        <v>0</v>
      </c>
      <c r="S36" s="1">
        <f>Neringa!S24</f>
        <v>0</v>
      </c>
      <c r="T36" s="1">
        <f>Neringa!T24</f>
        <v>0</v>
      </c>
      <c r="U36" s="1">
        <f>Neringa!U24</f>
        <v>0</v>
      </c>
      <c r="V36" s="1">
        <f>Neringa!V24</f>
        <v>0</v>
      </c>
      <c r="W36" s="1">
        <f>Neringa!W24</f>
        <v>0</v>
      </c>
      <c r="X36" s="1">
        <f>Neringa!X24</f>
        <v>0</v>
      </c>
      <c r="Y36" s="1">
        <f>Neringa!Y24</f>
        <v>0</v>
      </c>
      <c r="Z36" s="1">
        <f>Neringa!Z24</f>
        <v>0</v>
      </c>
      <c r="AA36" s="1">
        <f>Neringa!AA24</f>
        <v>0</v>
      </c>
      <c r="AB36" s="1">
        <f>Neringa!AB24</f>
        <v>0</v>
      </c>
      <c r="AC36" s="1">
        <f>Neringa!AC24</f>
        <v>0</v>
      </c>
      <c r="AD36" s="1">
        <f>Neringa!AD24</f>
        <v>0</v>
      </c>
      <c r="AE36" s="1">
        <f>Neringa!AE24</f>
        <v>0</v>
      </c>
      <c r="AF36" s="1">
        <f>Neringa!AF24</f>
        <v>0</v>
      </c>
      <c r="AG36" s="1">
        <f>Neringa!AG24</f>
        <v>0</v>
      </c>
      <c r="AH36" s="1">
        <f>Neringa!AH24</f>
        <v>0</v>
      </c>
      <c r="AI36" s="1">
        <f>Neringa!AI24</f>
        <v>0</v>
      </c>
      <c r="AJ36" s="1">
        <f>Neringa!AJ24</f>
        <v>0</v>
      </c>
      <c r="AK36" s="1">
        <f>Neringa!AK24</f>
        <v>0</v>
      </c>
      <c r="AL36" s="1">
        <f>Neringa!AL24</f>
        <v>5</v>
      </c>
      <c r="AM36" s="1">
        <f>Neringa!AM24</f>
        <v>1</v>
      </c>
      <c r="AN36" s="1">
        <f>Neringa!AN24</f>
        <v>3</v>
      </c>
      <c r="AO36" s="1">
        <f>Neringa!AO24</f>
        <v>10</v>
      </c>
      <c r="AP36" s="1">
        <f>Neringa!AP24</f>
        <v>3</v>
      </c>
      <c r="AQ36" s="1">
        <f>Neringa!AQ24</f>
        <v>0</v>
      </c>
    </row>
    <row r="37" spans="1:43" ht="12" customHeight="1">
      <c r="A37" s="28" t="s">
        <v>124</v>
      </c>
      <c r="B37" s="29" t="s">
        <v>51</v>
      </c>
      <c r="C37" s="36">
        <f t="shared" si="0"/>
        <v>12</v>
      </c>
      <c r="D37" s="37">
        <f t="shared" si="1"/>
        <v>7</v>
      </c>
      <c r="E37" s="1">
        <f>Pagegiai!E24</f>
        <v>6</v>
      </c>
      <c r="F37" s="1">
        <f>Pagegiai!F24</f>
        <v>2</v>
      </c>
      <c r="G37" s="26">
        <f>Pagegiai!E20</f>
        <v>0</v>
      </c>
      <c r="H37" s="1">
        <f>Pagegiai!H24</f>
        <v>2</v>
      </c>
      <c r="I37" s="1">
        <f>Pagegiai!I24</f>
        <v>0</v>
      </c>
      <c r="J37" s="1">
        <f>Pagegiai!J24</f>
        <v>3</v>
      </c>
      <c r="K37" s="1">
        <f>Pagegiai!K24</f>
        <v>0</v>
      </c>
      <c r="L37" s="1">
        <f>Pagegiai!L24</f>
        <v>0</v>
      </c>
      <c r="M37" s="1">
        <f>Pagegiai!M24</f>
        <v>0</v>
      </c>
      <c r="N37" s="1">
        <f>Pagegiai!N24</f>
        <v>0</v>
      </c>
      <c r="O37" s="1">
        <f>Pagegiai!O24</f>
        <v>0</v>
      </c>
      <c r="P37" s="1">
        <f>Pagegiai!P24</f>
        <v>0</v>
      </c>
      <c r="Q37" s="1">
        <f>Pagegiai!Q24</f>
        <v>0</v>
      </c>
      <c r="R37" s="1">
        <f>Pagegiai!R24</f>
        <v>0</v>
      </c>
      <c r="S37" s="1">
        <f>Pagegiai!S24</f>
        <v>0</v>
      </c>
      <c r="T37" s="1">
        <f>Pagegiai!T24</f>
        <v>0</v>
      </c>
      <c r="U37" s="1">
        <f>Pagegiai!U24</f>
        <v>0</v>
      </c>
      <c r="V37" s="1">
        <f>Pagegiai!V24</f>
        <v>0</v>
      </c>
      <c r="W37" s="1">
        <f>Pagegiai!W24</f>
        <v>0</v>
      </c>
      <c r="X37" s="1">
        <f>Pagegiai!X24</f>
        <v>0</v>
      </c>
      <c r="Y37" s="1">
        <f>Pagegiai!Y24</f>
        <v>0</v>
      </c>
      <c r="Z37" s="1">
        <f>Pagegiai!Z24</f>
        <v>0</v>
      </c>
      <c r="AA37" s="1">
        <f>Pagegiai!AA24</f>
        <v>0</v>
      </c>
      <c r="AB37" s="1">
        <f>Pagegiai!AB24</f>
        <v>0</v>
      </c>
      <c r="AC37" s="1">
        <f>Pagegiai!AC24</f>
        <v>0</v>
      </c>
      <c r="AD37" s="1">
        <f>Pagegiai!AD24</f>
        <v>0</v>
      </c>
      <c r="AE37" s="1">
        <f>Pagegiai!AE24</f>
        <v>0</v>
      </c>
      <c r="AF37" s="1">
        <f>Pagegiai!AF24</f>
        <v>0</v>
      </c>
      <c r="AG37" s="1">
        <f>Pagegiai!AG24</f>
        <v>0</v>
      </c>
      <c r="AH37" s="1">
        <f>Pagegiai!AH24</f>
        <v>0</v>
      </c>
      <c r="AI37" s="1">
        <f>Pagegiai!AI24</f>
        <v>0</v>
      </c>
      <c r="AJ37" s="1">
        <f>Pagegiai!AJ24</f>
        <v>0</v>
      </c>
      <c r="AK37" s="1">
        <f>Pagegiai!AK24</f>
        <v>0</v>
      </c>
      <c r="AL37" s="1">
        <f>Pagegiai!AL24</f>
        <v>0</v>
      </c>
      <c r="AM37" s="1">
        <f>Pagegiai!AM24</f>
        <v>0</v>
      </c>
      <c r="AN37" s="1">
        <f>Pagegiai!AN24</f>
        <v>0</v>
      </c>
      <c r="AO37" s="1">
        <f>Pagegiai!AO24</f>
        <v>6</v>
      </c>
      <c r="AP37" s="1">
        <f>Pagegiai!AP24</f>
        <v>5</v>
      </c>
      <c r="AQ37" s="1">
        <f>Pagegiai!AQ24</f>
        <v>9</v>
      </c>
    </row>
    <row r="38" spans="1:43" ht="12" customHeight="1">
      <c r="A38" s="28" t="s">
        <v>125</v>
      </c>
      <c r="B38" s="29" t="s">
        <v>52</v>
      </c>
      <c r="C38" s="36">
        <f t="shared" si="0"/>
        <v>51</v>
      </c>
      <c r="D38" s="37">
        <f t="shared" si="1"/>
        <v>16</v>
      </c>
      <c r="E38" s="1">
        <f>Pakruojis!E24</f>
        <v>9</v>
      </c>
      <c r="F38" s="1">
        <f>Pakruojis!F24</f>
        <v>1</v>
      </c>
      <c r="G38" s="26">
        <f>Pakruojis!E20</f>
        <v>0</v>
      </c>
      <c r="H38" s="1">
        <f>Pakruojis!H24</f>
        <v>1</v>
      </c>
      <c r="I38" s="1">
        <f>Pakruojis!I24</f>
        <v>0</v>
      </c>
      <c r="J38" s="1">
        <f>Pakruojis!J24</f>
        <v>0</v>
      </c>
      <c r="K38" s="1">
        <f>Pakruojis!K24</f>
        <v>0</v>
      </c>
      <c r="L38" s="1">
        <f>Pakruojis!L24</f>
        <v>0</v>
      </c>
      <c r="M38" s="1">
        <f>Pakruojis!M24</f>
        <v>0</v>
      </c>
      <c r="N38" s="1">
        <f>Pakruojis!N24</f>
        <v>9</v>
      </c>
      <c r="O38" s="1">
        <f>Pakruojis!O24</f>
        <v>0</v>
      </c>
      <c r="P38" s="1">
        <f>Pakruojis!P24</f>
        <v>0</v>
      </c>
      <c r="Q38" s="1">
        <f>Pakruojis!Q24</f>
        <v>0</v>
      </c>
      <c r="R38" s="1">
        <f>Pakruojis!R24</f>
        <v>0</v>
      </c>
      <c r="S38" s="1">
        <f>Pakruojis!S24</f>
        <v>0</v>
      </c>
      <c r="T38" s="1">
        <f>Pakruojis!T24</f>
        <v>0</v>
      </c>
      <c r="U38" s="1">
        <f>Pakruojis!U24</f>
        <v>0</v>
      </c>
      <c r="V38" s="1">
        <f>Pakruojis!V24</f>
        <v>0</v>
      </c>
      <c r="W38" s="1">
        <f>Pakruojis!W24</f>
        <v>0</v>
      </c>
      <c r="X38" s="1">
        <f>Pakruojis!X24</f>
        <v>0</v>
      </c>
      <c r="Y38" s="1">
        <f>Pakruojis!Y24</f>
        <v>0</v>
      </c>
      <c r="Z38" s="1">
        <f>Pakruojis!Z24</f>
        <v>0</v>
      </c>
      <c r="AA38" s="1">
        <f>Pakruojis!AA24</f>
        <v>0</v>
      </c>
      <c r="AB38" s="1">
        <f>Pakruojis!AB24</f>
        <v>0</v>
      </c>
      <c r="AC38" s="1">
        <f>Pakruojis!AC24</f>
        <v>0</v>
      </c>
      <c r="AD38" s="1">
        <f>Pakruojis!AD24</f>
        <v>0</v>
      </c>
      <c r="AE38" s="1">
        <f>Pakruojis!AE24</f>
        <v>0</v>
      </c>
      <c r="AF38" s="1">
        <f>Pakruojis!AF24</f>
        <v>0</v>
      </c>
      <c r="AG38" s="1">
        <f>Pakruojis!AG24</f>
        <v>0</v>
      </c>
      <c r="AH38" s="1">
        <f>Pakruojis!AH24</f>
        <v>12</v>
      </c>
      <c r="AI38" s="1">
        <f>Pakruojis!AI24</f>
        <v>5</v>
      </c>
      <c r="AJ38" s="1">
        <f>Pakruojis!AJ24</f>
        <v>11</v>
      </c>
      <c r="AK38" s="1">
        <f>Pakruojis!AK24</f>
        <v>0</v>
      </c>
      <c r="AL38" s="1">
        <f>Pakruojis!AL24</f>
        <v>4</v>
      </c>
      <c r="AM38" s="1">
        <f>Pakruojis!AM24</f>
        <v>2</v>
      </c>
      <c r="AN38" s="1">
        <f>Pakruojis!AN24</f>
        <v>4</v>
      </c>
      <c r="AO38" s="1">
        <f>Pakruojis!AO24</f>
        <v>26</v>
      </c>
      <c r="AP38" s="1">
        <f>Pakruojis!AP24</f>
        <v>8</v>
      </c>
      <c r="AQ38" s="1">
        <f>Pakruojis!AQ24</f>
        <v>32</v>
      </c>
    </row>
    <row r="39" spans="1:43" ht="12" customHeight="1">
      <c r="A39" s="28" t="s">
        <v>126</v>
      </c>
      <c r="B39" s="29" t="s">
        <v>53</v>
      </c>
      <c r="C39" s="36">
        <f t="shared" si="0"/>
        <v>44</v>
      </c>
      <c r="D39" s="37">
        <f t="shared" si="1"/>
        <v>20</v>
      </c>
      <c r="E39" s="1">
        <f>Palanga!E24</f>
        <v>24</v>
      </c>
      <c r="F39" s="1">
        <f>Palanga!F24</f>
        <v>7</v>
      </c>
      <c r="G39" s="26">
        <f>Palanga!E20</f>
        <v>0</v>
      </c>
      <c r="H39" s="1">
        <f>Palanga!H24</f>
        <v>2</v>
      </c>
      <c r="I39" s="1">
        <f>Palanga!I24</f>
        <v>0</v>
      </c>
      <c r="J39" s="1">
        <f>Palanga!J24</f>
        <v>7</v>
      </c>
      <c r="K39" s="1">
        <f>Palanga!K24</f>
        <v>0</v>
      </c>
      <c r="L39" s="1">
        <f>Palanga!L24</f>
        <v>0</v>
      </c>
      <c r="M39" s="1">
        <f>Palanga!M24</f>
        <v>0</v>
      </c>
      <c r="N39" s="1">
        <f>Palanga!N24</f>
        <v>23</v>
      </c>
      <c r="O39" s="1">
        <f>Palanga!O24</f>
        <v>0</v>
      </c>
      <c r="P39" s="1">
        <f>Palanga!P24</f>
        <v>1</v>
      </c>
      <c r="Q39" s="1">
        <f>Palanga!Q24</f>
        <v>0</v>
      </c>
      <c r="R39" s="1">
        <f>Palanga!R24</f>
        <v>0</v>
      </c>
      <c r="S39" s="1">
        <f>Palanga!S24</f>
        <v>0</v>
      </c>
      <c r="T39" s="1">
        <f>Palanga!T24</f>
        <v>0</v>
      </c>
      <c r="U39" s="1">
        <f>Palanga!U24</f>
        <v>0</v>
      </c>
      <c r="V39" s="1">
        <f>Palanga!V24</f>
        <v>0</v>
      </c>
      <c r="W39" s="1">
        <f>Palanga!W24</f>
        <v>0</v>
      </c>
      <c r="X39" s="1">
        <f>Palanga!X24</f>
        <v>0</v>
      </c>
      <c r="Y39" s="1">
        <f>Palanga!Y24</f>
        <v>0</v>
      </c>
      <c r="Z39" s="1">
        <f>Palanga!Z24</f>
        <v>0</v>
      </c>
      <c r="AA39" s="1">
        <f>Palanga!AA24</f>
        <v>0</v>
      </c>
      <c r="AB39" s="1">
        <f>Palanga!AB24</f>
        <v>0</v>
      </c>
      <c r="AC39" s="1">
        <f>Palanga!AC24</f>
        <v>0</v>
      </c>
      <c r="AD39" s="1">
        <f>Palanga!AD24</f>
        <v>0</v>
      </c>
      <c r="AE39" s="1">
        <f>Palanga!AE24</f>
        <v>0</v>
      </c>
      <c r="AF39" s="1">
        <f>Palanga!AF24</f>
        <v>0</v>
      </c>
      <c r="AG39" s="1">
        <f>Palanga!AG24</f>
        <v>0</v>
      </c>
      <c r="AH39" s="1">
        <f>Palanga!AH24</f>
        <v>0</v>
      </c>
      <c r="AI39" s="1">
        <f>Palanga!AI24</f>
        <v>0</v>
      </c>
      <c r="AJ39" s="1">
        <f>Palanga!AJ24</f>
        <v>0</v>
      </c>
      <c r="AK39" s="1">
        <f>Palanga!AK24</f>
        <v>0</v>
      </c>
      <c r="AL39" s="1">
        <f>Palanga!AL24</f>
        <v>0</v>
      </c>
      <c r="AM39" s="1">
        <f>Palanga!AM24</f>
        <v>0</v>
      </c>
      <c r="AN39" s="1">
        <f>Palanga!AN24</f>
        <v>0</v>
      </c>
      <c r="AO39" s="1">
        <f>Palanga!AO24</f>
        <v>20</v>
      </c>
      <c r="AP39" s="1">
        <f>Palanga!AP24</f>
        <v>13</v>
      </c>
      <c r="AQ39" s="1">
        <f>Palanga!AQ24</f>
        <v>0</v>
      </c>
    </row>
    <row r="40" spans="1:43" ht="12" customHeight="1">
      <c r="A40" s="28" t="s">
        <v>127</v>
      </c>
      <c r="B40" s="29" t="s">
        <v>54</v>
      </c>
      <c r="C40" s="36">
        <f t="shared" si="0"/>
        <v>437</v>
      </c>
      <c r="D40" s="37">
        <f t="shared" si="1"/>
        <v>189</v>
      </c>
      <c r="E40" s="1">
        <f>Panevezys!E24</f>
        <v>153</v>
      </c>
      <c r="F40" s="1">
        <f>Panevezys!F24</f>
        <v>41</v>
      </c>
      <c r="G40" s="26">
        <f>Panevezys!E20</f>
        <v>0</v>
      </c>
      <c r="H40" s="1">
        <f>Panevezys!H24</f>
        <v>33</v>
      </c>
      <c r="I40" s="1">
        <f>Panevezys!I24</f>
        <v>31</v>
      </c>
      <c r="J40" s="1">
        <f>Panevezys!J24</f>
        <v>38</v>
      </c>
      <c r="K40" s="1">
        <f>Panevezys!K24</f>
        <v>5</v>
      </c>
      <c r="L40" s="1">
        <f>Panevezys!L24</f>
        <v>4</v>
      </c>
      <c r="M40" s="1">
        <f>Panevezys!M24</f>
        <v>5</v>
      </c>
      <c r="N40" s="1">
        <f>Panevezys!N24</f>
        <v>139</v>
      </c>
      <c r="O40" s="1">
        <f>Panevezys!O24</f>
        <v>1</v>
      </c>
      <c r="P40" s="1">
        <f>Panevezys!P24</f>
        <v>12</v>
      </c>
      <c r="Q40" s="1">
        <f>Panevezys!Q24</f>
        <v>1</v>
      </c>
      <c r="R40" s="1">
        <f>Panevezys!R24</f>
        <v>0</v>
      </c>
      <c r="S40" s="1">
        <f>Panevezys!S24</f>
        <v>0</v>
      </c>
      <c r="T40" s="1">
        <f>Panevezys!T24</f>
        <v>0</v>
      </c>
      <c r="U40" s="1">
        <f>Panevezys!U24</f>
        <v>0</v>
      </c>
      <c r="V40" s="1">
        <f>Panevezys!V24</f>
        <v>1</v>
      </c>
      <c r="W40" s="1">
        <f>Panevezys!W24</f>
        <v>7</v>
      </c>
      <c r="X40" s="1">
        <f>Panevezys!X24</f>
        <v>1</v>
      </c>
      <c r="Y40" s="1">
        <f>Panevezys!Y24</f>
        <v>2</v>
      </c>
      <c r="Z40" s="1">
        <f>Panevezys!Z24</f>
        <v>1</v>
      </c>
      <c r="AA40" s="1">
        <f>Panevezys!AA24</f>
        <v>4</v>
      </c>
      <c r="AB40" s="1">
        <f>Panevezys!AB24</f>
        <v>4</v>
      </c>
      <c r="AC40" s="1">
        <f>Panevezys!AC24</f>
        <v>0</v>
      </c>
      <c r="AD40" s="1">
        <f>Panevezys!AD24</f>
        <v>0</v>
      </c>
      <c r="AE40" s="1">
        <f>Panevezys!AE24</f>
        <v>0</v>
      </c>
      <c r="AF40" s="1">
        <f>Panevezys!AF24</f>
        <v>0</v>
      </c>
      <c r="AG40" s="1">
        <f>Panevezys!AG24</f>
        <v>4</v>
      </c>
      <c r="AH40" s="1">
        <f>Panevezys!AH24</f>
        <v>4</v>
      </c>
      <c r="AI40" s="1">
        <f>Panevezys!AI24</f>
        <v>0</v>
      </c>
      <c r="AJ40" s="1">
        <f>Panevezys!AJ24</f>
        <v>0</v>
      </c>
      <c r="AK40" s="1">
        <f>Panevezys!AK24</f>
        <v>4</v>
      </c>
      <c r="AL40" s="1">
        <f>Panevezys!AL24</f>
        <v>63</v>
      </c>
      <c r="AM40" s="1">
        <f>Panevezys!AM24</f>
        <v>10</v>
      </c>
      <c r="AN40" s="1">
        <f>Panevezys!AN24</f>
        <v>63</v>
      </c>
      <c r="AO40" s="1">
        <f>Panevezys!AO24</f>
        <v>205</v>
      </c>
      <c r="AP40" s="1">
        <f>Panevezys!AP24</f>
        <v>137</v>
      </c>
      <c r="AQ40" s="1">
        <f>Panevezys!AQ24</f>
        <v>128</v>
      </c>
    </row>
    <row r="41" spans="1:43" ht="12" customHeight="1">
      <c r="A41" s="28" t="s">
        <v>128</v>
      </c>
      <c r="B41" s="29" t="s">
        <v>55</v>
      </c>
      <c r="C41" s="36">
        <f t="shared" si="0"/>
        <v>44</v>
      </c>
      <c r="D41" s="37">
        <f t="shared" si="1"/>
        <v>16</v>
      </c>
      <c r="E41" s="1">
        <f>Panevezio_rj!E24</f>
        <v>0</v>
      </c>
      <c r="F41" s="1">
        <f>Panevezio_rj!F24</f>
        <v>0</v>
      </c>
      <c r="G41" s="26">
        <f>Panevezio_rj!E20</f>
        <v>0</v>
      </c>
      <c r="H41" s="1">
        <f>Panevezio_rj!H24</f>
        <v>0</v>
      </c>
      <c r="I41" s="1">
        <f>Panevezio_rj!I24</f>
        <v>0</v>
      </c>
      <c r="J41" s="1">
        <f>Panevezio_rj!J24</f>
        <v>0</v>
      </c>
      <c r="K41" s="1">
        <f>Panevezio_rj!K24</f>
        <v>0</v>
      </c>
      <c r="L41" s="1">
        <f>Panevezio_rj!L24</f>
        <v>0</v>
      </c>
      <c r="M41" s="1">
        <f>Panevezio_rj!M24</f>
        <v>0</v>
      </c>
      <c r="N41" s="1">
        <f>Panevezio_rj!N24</f>
        <v>0</v>
      </c>
      <c r="O41" s="1">
        <f>Panevezio_rj!O24</f>
        <v>0</v>
      </c>
      <c r="P41" s="1">
        <f>Panevezio_rj!P24</f>
        <v>0</v>
      </c>
      <c r="Q41" s="1">
        <f>Panevezio_rj!Q24</f>
        <v>2</v>
      </c>
      <c r="R41" s="1">
        <f>Panevezio_rj!R24</f>
        <v>0</v>
      </c>
      <c r="S41" s="1">
        <f>Panevezio_rj!S24</f>
        <v>1</v>
      </c>
      <c r="T41" s="1">
        <f>Panevezio_rj!T24</f>
        <v>0</v>
      </c>
      <c r="U41" s="1">
        <f>Panevezio_rj!U24</f>
        <v>0</v>
      </c>
      <c r="V41" s="1">
        <f>Panevezio_rj!V24</f>
        <v>1</v>
      </c>
      <c r="W41" s="1">
        <f>Panevezio_rj!W24</f>
        <v>7</v>
      </c>
      <c r="X41" s="1">
        <f>Panevezio_rj!X24</f>
        <v>2</v>
      </c>
      <c r="Y41" s="1">
        <f>Panevezio_rj!Y24</f>
        <v>4</v>
      </c>
      <c r="Z41" s="1">
        <f>Panevezio_rj!Z24</f>
        <v>0</v>
      </c>
      <c r="AA41" s="1">
        <f>Panevezio_rj!AA24</f>
        <v>1</v>
      </c>
      <c r="AB41" s="1">
        <f>Panevezio_rj!AB24</f>
        <v>0</v>
      </c>
      <c r="AC41" s="1">
        <f>Panevezio_rj!AC24</f>
        <v>0</v>
      </c>
      <c r="AD41" s="1">
        <f>Panevezio_rj!AD24</f>
        <v>0</v>
      </c>
      <c r="AE41" s="1">
        <f>Panevezio_rj!AE24</f>
        <v>0</v>
      </c>
      <c r="AF41" s="1">
        <f>Panevezio_rj!AF24</f>
        <v>0</v>
      </c>
      <c r="AG41" s="1">
        <f>Panevezio_rj!AG24</f>
        <v>0</v>
      </c>
      <c r="AH41" s="1">
        <f>Panevezio_rj!AH24</f>
        <v>21</v>
      </c>
      <c r="AI41" s="1">
        <f>Panevezio_rj!AI24</f>
        <v>10</v>
      </c>
      <c r="AJ41" s="1">
        <f>Panevezio_rj!AJ24</f>
        <v>20</v>
      </c>
      <c r="AK41" s="1">
        <f>Panevezio_rj!AK24</f>
        <v>0</v>
      </c>
      <c r="AL41" s="1">
        <f>Panevezio_rj!AL24</f>
        <v>12</v>
      </c>
      <c r="AM41" s="1">
        <f>Panevezio_rj!AM24</f>
        <v>3</v>
      </c>
      <c r="AN41" s="1">
        <f>Panevezio_rj!AN24</f>
        <v>12</v>
      </c>
      <c r="AO41" s="1">
        <f>Panevezio_rj!AO24</f>
        <v>2</v>
      </c>
      <c r="AP41" s="1">
        <f>Panevezio_rj!AP24</f>
        <v>1</v>
      </c>
      <c r="AQ41" s="1">
        <f>Panevezio_rj!AQ24</f>
        <v>37</v>
      </c>
    </row>
    <row r="42" spans="1:43" ht="12" customHeight="1">
      <c r="A42" s="28" t="s">
        <v>129</v>
      </c>
      <c r="B42" s="29" t="s">
        <v>56</v>
      </c>
      <c r="C42" s="36">
        <f t="shared" si="0"/>
        <v>71</v>
      </c>
      <c r="D42" s="37">
        <f t="shared" si="1"/>
        <v>30</v>
      </c>
      <c r="E42" s="1">
        <f>Pasvalys!E24</f>
        <v>18</v>
      </c>
      <c r="F42" s="1">
        <f>Pasvalys!F24</f>
        <v>4</v>
      </c>
      <c r="G42" s="26">
        <f>Pasvalys!E20</f>
        <v>0</v>
      </c>
      <c r="H42" s="1">
        <f>Pasvalys!H24</f>
        <v>4</v>
      </c>
      <c r="I42" s="1">
        <f>Pasvalys!I24</f>
        <v>0</v>
      </c>
      <c r="J42" s="1">
        <f>Pasvalys!J24</f>
        <v>12</v>
      </c>
      <c r="K42" s="1">
        <f>Pasvalys!K24</f>
        <v>0</v>
      </c>
      <c r="L42" s="1">
        <f>Pasvalys!L24</f>
        <v>0</v>
      </c>
      <c r="M42" s="1">
        <f>Pasvalys!M24</f>
        <v>0</v>
      </c>
      <c r="N42" s="1">
        <f>Pasvalys!N24</f>
        <v>17</v>
      </c>
      <c r="O42" s="1">
        <f>Pasvalys!O24</f>
        <v>1</v>
      </c>
      <c r="P42" s="1">
        <f>Pasvalys!P24</f>
        <v>0</v>
      </c>
      <c r="Q42" s="1">
        <f>Pasvalys!Q24</f>
        <v>0</v>
      </c>
      <c r="R42" s="1">
        <f>Pasvalys!R24</f>
        <v>0</v>
      </c>
      <c r="S42" s="1">
        <f>Pasvalys!S24</f>
        <v>0</v>
      </c>
      <c r="T42" s="1">
        <f>Pasvalys!T24</f>
        <v>0</v>
      </c>
      <c r="U42" s="1">
        <f>Pasvalys!U24</f>
        <v>0</v>
      </c>
      <c r="V42" s="1">
        <f>Pasvalys!V24</f>
        <v>0</v>
      </c>
      <c r="W42" s="1">
        <f>Pasvalys!W24</f>
        <v>0</v>
      </c>
      <c r="X42" s="1">
        <f>Pasvalys!X24</f>
        <v>0</v>
      </c>
      <c r="Y42" s="1">
        <f>Pasvalys!Y24</f>
        <v>0</v>
      </c>
      <c r="Z42" s="1">
        <f>Pasvalys!Z24</f>
        <v>0</v>
      </c>
      <c r="AA42" s="1">
        <f>Pasvalys!AA24</f>
        <v>0</v>
      </c>
      <c r="AB42" s="1">
        <f>Pasvalys!AB24</f>
        <v>0</v>
      </c>
      <c r="AC42" s="1">
        <f>Pasvalys!AC24</f>
        <v>0</v>
      </c>
      <c r="AD42" s="1">
        <f>Pasvalys!AD24</f>
        <v>0</v>
      </c>
      <c r="AE42" s="1">
        <f>Pasvalys!AE24</f>
        <v>0</v>
      </c>
      <c r="AF42" s="1">
        <f>Pasvalys!AF24</f>
        <v>0</v>
      </c>
      <c r="AG42" s="1">
        <f>Pasvalys!AG24</f>
        <v>0</v>
      </c>
      <c r="AH42" s="1">
        <f>Pasvalys!AH24</f>
        <v>0</v>
      </c>
      <c r="AI42" s="1">
        <f>Pasvalys!AI24</f>
        <v>0</v>
      </c>
      <c r="AJ42" s="1">
        <f>Pasvalys!AJ24</f>
        <v>0</v>
      </c>
      <c r="AK42" s="1">
        <f>Pasvalys!AK24</f>
        <v>0</v>
      </c>
      <c r="AL42" s="1">
        <f>Pasvalys!AL24</f>
        <v>9</v>
      </c>
      <c r="AM42" s="1">
        <f>Pasvalys!AM24</f>
        <v>1</v>
      </c>
      <c r="AN42" s="1">
        <f>Pasvalys!AN24</f>
        <v>2</v>
      </c>
      <c r="AO42" s="1">
        <f>Pasvalys!AO24</f>
        <v>44</v>
      </c>
      <c r="AP42" s="1">
        <f>Pasvalys!AP24</f>
        <v>25</v>
      </c>
      <c r="AQ42" s="1">
        <f>Pasvalys!AQ24</f>
        <v>37</v>
      </c>
    </row>
    <row r="43" spans="1:43" ht="12" customHeight="1">
      <c r="A43" s="28" t="s">
        <v>130</v>
      </c>
      <c r="B43" s="29" t="s">
        <v>57</v>
      </c>
      <c r="C43" s="36">
        <f t="shared" si="0"/>
        <v>55</v>
      </c>
      <c r="D43" s="37">
        <f t="shared" si="1"/>
        <v>16</v>
      </c>
      <c r="E43" s="1">
        <f>Plunge!E24</f>
        <v>36</v>
      </c>
      <c r="F43" s="1">
        <f>Plunge!F24</f>
        <v>5</v>
      </c>
      <c r="G43" s="26">
        <f>Plunge!E20</f>
        <v>0</v>
      </c>
      <c r="H43" s="1">
        <f>Plunge!H24</f>
        <v>6</v>
      </c>
      <c r="I43" s="1">
        <f>Plunge!I24</f>
        <v>2</v>
      </c>
      <c r="J43" s="1">
        <f>Plunge!J24</f>
        <v>3</v>
      </c>
      <c r="K43" s="1">
        <f>Plunge!K24</f>
        <v>1</v>
      </c>
      <c r="L43" s="1">
        <f>Plunge!L24</f>
        <v>0</v>
      </c>
      <c r="M43" s="1">
        <f>Plunge!M24</f>
        <v>0</v>
      </c>
      <c r="N43" s="1">
        <f>Plunge!N24</f>
        <v>20</v>
      </c>
      <c r="O43" s="1">
        <f>Plunge!O24</f>
        <v>6</v>
      </c>
      <c r="P43" s="1">
        <f>Plunge!P24</f>
        <v>10</v>
      </c>
      <c r="Q43" s="1">
        <f>Plunge!Q24</f>
        <v>1</v>
      </c>
      <c r="R43" s="1">
        <f>Plunge!R24</f>
        <v>1</v>
      </c>
      <c r="S43" s="1">
        <f>Plunge!S24</f>
        <v>0</v>
      </c>
      <c r="T43" s="1">
        <f>Plunge!T24</f>
        <v>0</v>
      </c>
      <c r="U43" s="1">
        <f>Plunge!U24</f>
        <v>0</v>
      </c>
      <c r="V43" s="1">
        <f>Plunge!V24</f>
        <v>1</v>
      </c>
      <c r="W43" s="1">
        <f>Plunge!W24</f>
        <v>5</v>
      </c>
      <c r="X43" s="1">
        <f>Plunge!X24</f>
        <v>2</v>
      </c>
      <c r="Y43" s="1">
        <f>Plunge!Y24</f>
        <v>4</v>
      </c>
      <c r="Z43" s="1">
        <f>Plunge!Z24</f>
        <v>0</v>
      </c>
      <c r="AA43" s="1">
        <f>Plunge!AA24</f>
        <v>1</v>
      </c>
      <c r="AB43" s="1">
        <f>Plunge!AB24</f>
        <v>1</v>
      </c>
      <c r="AC43" s="1">
        <f>Plunge!AC24</f>
        <v>1</v>
      </c>
      <c r="AD43" s="1">
        <f>Plunge!AD24</f>
        <v>1</v>
      </c>
      <c r="AE43" s="1">
        <f>Plunge!AE24</f>
        <v>0</v>
      </c>
      <c r="AF43" s="1">
        <f>Plunge!AF24</f>
        <v>0</v>
      </c>
      <c r="AG43" s="1">
        <f>Plunge!AG24</f>
        <v>0</v>
      </c>
      <c r="AH43" s="1">
        <f>Plunge!AH24</f>
        <v>0</v>
      </c>
      <c r="AI43" s="1">
        <f>Plunge!AI24</f>
        <v>0</v>
      </c>
      <c r="AJ43" s="1">
        <f>Plunge!AJ24</f>
        <v>0</v>
      </c>
      <c r="AK43" s="1">
        <f>Plunge!AK24</f>
        <v>0</v>
      </c>
      <c r="AL43" s="1">
        <f>Plunge!AL24</f>
        <v>3</v>
      </c>
      <c r="AM43" s="1">
        <f>Plunge!AM24</f>
        <v>1</v>
      </c>
      <c r="AN43" s="1">
        <f>Plunge!AN24</f>
        <v>3</v>
      </c>
      <c r="AO43" s="1">
        <f>Plunge!AO24</f>
        <v>9</v>
      </c>
      <c r="AP43" s="1">
        <f>Plunge!AP24</f>
        <v>6</v>
      </c>
      <c r="AQ43" s="1">
        <f>Plunge!AQ24</f>
        <v>51</v>
      </c>
    </row>
    <row r="44" spans="1:43" ht="12" customHeight="1">
      <c r="A44" s="28" t="s">
        <v>131</v>
      </c>
      <c r="B44" s="29" t="s">
        <v>58</v>
      </c>
      <c r="C44" s="36">
        <f t="shared" si="0"/>
        <v>97</v>
      </c>
      <c r="D44" s="37">
        <f t="shared" si="1"/>
        <v>39</v>
      </c>
      <c r="E44" s="1">
        <f>Prienai!E24</f>
        <v>31</v>
      </c>
      <c r="F44" s="1">
        <f>Prienai!F24</f>
        <v>8</v>
      </c>
      <c r="G44" s="26">
        <f>Prienai!E20</f>
        <v>0</v>
      </c>
      <c r="H44" s="1">
        <f>Prienai!H24</f>
        <v>1</v>
      </c>
      <c r="I44" s="1">
        <f>Prienai!I24</f>
        <v>0</v>
      </c>
      <c r="J44" s="1">
        <f>Prienai!J24</f>
        <v>0</v>
      </c>
      <c r="K44" s="1">
        <f>Prienai!K24</f>
        <v>0</v>
      </c>
      <c r="L44" s="1">
        <f>Prienai!L24</f>
        <v>0</v>
      </c>
      <c r="M44" s="1">
        <f>Prienai!M24</f>
        <v>0</v>
      </c>
      <c r="N44" s="1">
        <f>Prienai!N24</f>
        <v>18</v>
      </c>
      <c r="O44" s="1">
        <f>Prienai!O24</f>
        <v>1</v>
      </c>
      <c r="P44" s="1">
        <f>Prienai!P24</f>
        <v>10</v>
      </c>
      <c r="Q44" s="1">
        <f>Prienai!Q24</f>
        <v>0</v>
      </c>
      <c r="R44" s="1">
        <f>Prienai!R24</f>
        <v>0</v>
      </c>
      <c r="S44" s="1">
        <f>Prienai!S24</f>
        <v>0</v>
      </c>
      <c r="T44" s="1">
        <f>Prienai!T24</f>
        <v>0</v>
      </c>
      <c r="U44" s="1">
        <f>Prienai!U24</f>
        <v>0</v>
      </c>
      <c r="V44" s="1">
        <f>Prienai!V24</f>
        <v>0</v>
      </c>
      <c r="W44" s="1">
        <f>Prienai!W24</f>
        <v>13</v>
      </c>
      <c r="X44" s="1">
        <f>Prienai!X24</f>
        <v>6</v>
      </c>
      <c r="Y44" s="1">
        <f>Prienai!Y24</f>
        <v>4</v>
      </c>
      <c r="Z44" s="1">
        <f>Prienai!Z24</f>
        <v>5</v>
      </c>
      <c r="AA44" s="1">
        <f>Prienai!AA24</f>
        <v>4</v>
      </c>
      <c r="AB44" s="1">
        <f>Prienai!AB24</f>
        <v>0</v>
      </c>
      <c r="AC44" s="1">
        <f>Prienai!AC24</f>
        <v>0</v>
      </c>
      <c r="AD44" s="1">
        <f>Prienai!AD24</f>
        <v>0</v>
      </c>
      <c r="AE44" s="1">
        <f>Prienai!AE24</f>
        <v>0</v>
      </c>
      <c r="AF44" s="1">
        <f>Prienai!AF24</f>
        <v>0</v>
      </c>
      <c r="AG44" s="1">
        <f>Prienai!AG24</f>
        <v>0</v>
      </c>
      <c r="AH44" s="1">
        <f>Prienai!AH24</f>
        <v>18</v>
      </c>
      <c r="AI44" s="1">
        <f>Prienai!AI24</f>
        <v>6</v>
      </c>
      <c r="AJ44" s="1">
        <f>Prienai!AJ24</f>
        <v>18</v>
      </c>
      <c r="AK44" s="1">
        <f>Prienai!AK24</f>
        <v>0</v>
      </c>
      <c r="AL44" s="1">
        <f>Prienai!AL24</f>
        <v>3</v>
      </c>
      <c r="AM44" s="1">
        <f>Prienai!AM24</f>
        <v>2</v>
      </c>
      <c r="AN44" s="1">
        <f>Prienai!AN24</f>
        <v>1</v>
      </c>
      <c r="AO44" s="1">
        <f>Prienai!AO24</f>
        <v>32</v>
      </c>
      <c r="AP44" s="1">
        <f>Prienai!AP24</f>
        <v>17</v>
      </c>
      <c r="AQ44" s="1">
        <f>Prienai!AQ24</f>
        <v>40</v>
      </c>
    </row>
    <row r="45" spans="1:43" ht="12" customHeight="1">
      <c r="A45" s="28" t="s">
        <v>132</v>
      </c>
      <c r="B45" s="29" t="s">
        <v>59</v>
      </c>
      <c r="C45" s="36">
        <f t="shared" si="0"/>
        <v>93</v>
      </c>
      <c r="D45" s="37">
        <f t="shared" si="1"/>
        <v>27</v>
      </c>
      <c r="E45" s="1">
        <f>Radviliskis!E24</f>
        <v>31</v>
      </c>
      <c r="F45" s="1">
        <f>Radviliskis!F24</f>
        <v>1</v>
      </c>
      <c r="G45" s="26">
        <f>Radviliskis!E20</f>
        <v>0</v>
      </c>
      <c r="H45" s="1">
        <f>Radviliskis!H24</f>
        <v>9</v>
      </c>
      <c r="I45" s="1">
        <f>Radviliskis!I24</f>
        <v>0</v>
      </c>
      <c r="J45" s="1">
        <f>Radviliskis!J24</f>
        <v>1</v>
      </c>
      <c r="K45" s="1">
        <f>Radviliskis!K24</f>
        <v>0</v>
      </c>
      <c r="L45" s="1">
        <f>Radviliskis!L24</f>
        <v>0</v>
      </c>
      <c r="M45" s="1">
        <f>Radviliskis!M24</f>
        <v>0</v>
      </c>
      <c r="N45" s="1">
        <f>Radviliskis!N24</f>
        <v>8</v>
      </c>
      <c r="O45" s="1">
        <f>Radviliskis!O24</f>
        <v>0</v>
      </c>
      <c r="P45" s="1">
        <f>Radviliskis!P24</f>
        <v>4</v>
      </c>
      <c r="Q45" s="1">
        <f>Radviliskis!Q24</f>
        <v>0</v>
      </c>
      <c r="R45" s="1">
        <f>Radviliskis!R24</f>
        <v>0</v>
      </c>
      <c r="S45" s="1">
        <f>Radviliskis!S24</f>
        <v>0</v>
      </c>
      <c r="T45" s="1">
        <f>Radviliskis!T24</f>
        <v>0</v>
      </c>
      <c r="U45" s="1">
        <f>Radviliskis!U24</f>
        <v>0</v>
      </c>
      <c r="V45" s="1">
        <f>Radviliskis!V24</f>
        <v>0</v>
      </c>
      <c r="W45" s="1">
        <f>Radviliskis!W24</f>
        <v>1</v>
      </c>
      <c r="X45" s="1">
        <f>Radviliskis!X24</f>
        <v>0</v>
      </c>
      <c r="Y45" s="1">
        <f>Radviliskis!Y24</f>
        <v>0</v>
      </c>
      <c r="Z45" s="1">
        <f>Radviliskis!Z24</f>
        <v>0</v>
      </c>
      <c r="AA45" s="1">
        <f>Radviliskis!AA24</f>
        <v>0</v>
      </c>
      <c r="AB45" s="1">
        <f>Radviliskis!AB24</f>
        <v>0</v>
      </c>
      <c r="AC45" s="1">
        <f>Radviliskis!AC24</f>
        <v>0</v>
      </c>
      <c r="AD45" s="1">
        <f>Radviliskis!AD24</f>
        <v>0</v>
      </c>
      <c r="AE45" s="1">
        <f>Radviliskis!AE24</f>
        <v>0</v>
      </c>
      <c r="AF45" s="1">
        <f>Radviliskis!AF24</f>
        <v>0</v>
      </c>
      <c r="AG45" s="1">
        <f>Radviliskis!AG24</f>
        <v>0</v>
      </c>
      <c r="AH45" s="1">
        <f>Radviliskis!AH24</f>
        <v>24</v>
      </c>
      <c r="AI45" s="1">
        <f>Radviliskis!AI24</f>
        <v>11</v>
      </c>
      <c r="AJ45" s="1">
        <f>Radviliskis!AJ24</f>
        <v>24</v>
      </c>
      <c r="AK45" s="1">
        <f>Radviliskis!AK24</f>
        <v>0</v>
      </c>
      <c r="AL45" s="1">
        <f>Radviliskis!AL24</f>
        <v>26</v>
      </c>
      <c r="AM45" s="1">
        <f>Radviliskis!AM24</f>
        <v>11</v>
      </c>
      <c r="AN45" s="1">
        <f>Radviliskis!AN24</f>
        <v>6</v>
      </c>
      <c r="AO45" s="1">
        <f>Radviliskis!AO24</f>
        <v>11</v>
      </c>
      <c r="AP45" s="1">
        <f>Radviliskis!AP24</f>
        <v>4</v>
      </c>
      <c r="AQ45" s="1">
        <f>Radviliskis!AQ24</f>
        <v>53</v>
      </c>
    </row>
    <row r="46" spans="1:43" ht="12" customHeight="1">
      <c r="A46" s="28" t="s">
        <v>133</v>
      </c>
      <c r="B46" s="29" t="s">
        <v>60</v>
      </c>
      <c r="C46" s="36">
        <f t="shared" si="0"/>
        <v>30</v>
      </c>
      <c r="D46" s="37">
        <f t="shared" si="1"/>
        <v>7</v>
      </c>
      <c r="E46" s="1">
        <f>Raseiniai!E24</f>
        <v>19</v>
      </c>
      <c r="F46" s="1">
        <f>Raseiniai!F24</f>
        <v>3</v>
      </c>
      <c r="G46" s="26">
        <f>Raseiniai!E20</f>
        <v>0</v>
      </c>
      <c r="H46" s="1">
        <f>Raseiniai!H24</f>
        <v>3</v>
      </c>
      <c r="I46" s="1">
        <f>Raseiniai!I24</f>
        <v>1</v>
      </c>
      <c r="J46" s="1">
        <f>Raseiniai!J24</f>
        <v>4</v>
      </c>
      <c r="K46" s="1">
        <f>Raseiniai!K24</f>
        <v>0</v>
      </c>
      <c r="L46" s="1">
        <f>Raseiniai!L24</f>
        <v>0</v>
      </c>
      <c r="M46" s="1">
        <f>Raseiniai!M24</f>
        <v>0</v>
      </c>
      <c r="N46" s="1">
        <f>Raseiniai!N24</f>
        <v>19</v>
      </c>
      <c r="O46" s="1">
        <f>Raseiniai!O24</f>
        <v>0</v>
      </c>
      <c r="P46" s="1">
        <f>Raseiniai!P24</f>
        <v>0</v>
      </c>
      <c r="Q46" s="1">
        <f>Raseiniai!Q24</f>
        <v>0</v>
      </c>
      <c r="R46" s="1">
        <f>Raseiniai!R24</f>
        <v>0</v>
      </c>
      <c r="S46" s="1">
        <f>Raseiniai!S24</f>
        <v>0</v>
      </c>
      <c r="T46" s="1">
        <f>Raseiniai!T24</f>
        <v>0</v>
      </c>
      <c r="U46" s="1">
        <f>Raseiniai!U24</f>
        <v>0</v>
      </c>
      <c r="V46" s="1">
        <f>Raseiniai!V24</f>
        <v>0</v>
      </c>
      <c r="W46" s="1">
        <f>Raseiniai!W24</f>
        <v>0</v>
      </c>
      <c r="X46" s="1">
        <f>Raseiniai!X24</f>
        <v>0</v>
      </c>
      <c r="Y46" s="1">
        <f>Raseiniai!Y24</f>
        <v>0</v>
      </c>
      <c r="Z46" s="1">
        <f>Raseiniai!Z24</f>
        <v>0</v>
      </c>
      <c r="AA46" s="1">
        <f>Raseiniai!AA24</f>
        <v>0</v>
      </c>
      <c r="AB46" s="1">
        <f>Raseiniai!AB24</f>
        <v>0</v>
      </c>
      <c r="AC46" s="1">
        <f>Raseiniai!AC24</f>
        <v>0</v>
      </c>
      <c r="AD46" s="1">
        <f>Raseiniai!AD24</f>
        <v>0</v>
      </c>
      <c r="AE46" s="1">
        <f>Raseiniai!AE24</f>
        <v>0</v>
      </c>
      <c r="AF46" s="1">
        <f>Raseiniai!AF24</f>
        <v>0</v>
      </c>
      <c r="AG46" s="1">
        <f>Raseiniai!AG24</f>
        <v>0</v>
      </c>
      <c r="AH46" s="1">
        <f>Raseiniai!AH24</f>
        <v>0</v>
      </c>
      <c r="AI46" s="1">
        <f>Raseiniai!AI24</f>
        <v>0</v>
      </c>
      <c r="AJ46" s="1">
        <f>Raseiniai!AJ24</f>
        <v>0</v>
      </c>
      <c r="AK46" s="1">
        <f>Raseiniai!AK24</f>
        <v>0</v>
      </c>
      <c r="AL46" s="1">
        <f>Raseiniai!AL24</f>
        <v>4</v>
      </c>
      <c r="AM46" s="1">
        <f>Raseiniai!AM24</f>
        <v>1</v>
      </c>
      <c r="AN46" s="1">
        <f>Raseiniai!AN24</f>
        <v>3</v>
      </c>
      <c r="AO46" s="1">
        <f>Raseiniai!AO24</f>
        <v>7</v>
      </c>
      <c r="AP46" s="1">
        <f>Raseiniai!AP24</f>
        <v>3</v>
      </c>
      <c r="AQ46" s="1">
        <f>Raseiniai!AQ24</f>
        <v>52</v>
      </c>
    </row>
    <row r="47" spans="1:43" ht="12" customHeight="1">
      <c r="A47" s="28" t="s">
        <v>134</v>
      </c>
      <c r="B47" s="29" t="s">
        <v>61</v>
      </c>
      <c r="C47" s="36">
        <f t="shared" si="0"/>
        <v>17</v>
      </c>
      <c r="D47" s="37">
        <f t="shared" si="1"/>
        <v>2</v>
      </c>
      <c r="E47" s="1">
        <f>Rietavas!E24</f>
        <v>3</v>
      </c>
      <c r="F47" s="1">
        <f>Rietavas!F24</f>
        <v>0</v>
      </c>
      <c r="G47" s="26">
        <f>Rietavas!E20</f>
        <v>0</v>
      </c>
      <c r="H47" s="1">
        <f>Rietavas!H24</f>
        <v>0</v>
      </c>
      <c r="I47" s="1">
        <f>Rietavas!I24</f>
        <v>0</v>
      </c>
      <c r="J47" s="1">
        <f>Rietavas!J24</f>
        <v>0</v>
      </c>
      <c r="K47" s="1">
        <f>Rietavas!K24</f>
        <v>0</v>
      </c>
      <c r="L47" s="1">
        <f>Rietavas!L24</f>
        <v>0</v>
      </c>
      <c r="M47" s="1">
        <f>Rietavas!M24</f>
        <v>0</v>
      </c>
      <c r="N47" s="1">
        <f>Rietavas!N24</f>
        <v>3</v>
      </c>
      <c r="O47" s="1">
        <f>Rietavas!O24</f>
        <v>0</v>
      </c>
      <c r="P47" s="1">
        <f>Rietavas!P24</f>
        <v>0</v>
      </c>
      <c r="Q47" s="1">
        <f>Rietavas!Q24</f>
        <v>0</v>
      </c>
      <c r="R47" s="1">
        <f>Rietavas!R24</f>
        <v>0</v>
      </c>
      <c r="S47" s="1">
        <f>Rietavas!S24</f>
        <v>0</v>
      </c>
      <c r="T47" s="1">
        <f>Rietavas!T24</f>
        <v>0</v>
      </c>
      <c r="U47" s="1">
        <f>Rietavas!U24</f>
        <v>0</v>
      </c>
      <c r="V47" s="1">
        <f>Rietavas!V24</f>
        <v>0</v>
      </c>
      <c r="W47" s="1">
        <f>Rietavas!W24</f>
        <v>0</v>
      </c>
      <c r="X47" s="1">
        <f>Rietavas!X24</f>
        <v>0</v>
      </c>
      <c r="Y47" s="1">
        <f>Rietavas!Y24</f>
        <v>0</v>
      </c>
      <c r="Z47" s="1">
        <f>Rietavas!Z24</f>
        <v>0</v>
      </c>
      <c r="AA47" s="1">
        <f>Rietavas!AA24</f>
        <v>0</v>
      </c>
      <c r="AB47" s="1">
        <f>Rietavas!AB24</f>
        <v>0</v>
      </c>
      <c r="AC47" s="1">
        <f>Rietavas!AC24</f>
        <v>0</v>
      </c>
      <c r="AD47" s="1">
        <f>Rietavas!AD24</f>
        <v>0</v>
      </c>
      <c r="AE47" s="1">
        <f>Rietavas!AE24</f>
        <v>0</v>
      </c>
      <c r="AF47" s="1">
        <f>Rietavas!AF24</f>
        <v>0</v>
      </c>
      <c r="AG47" s="1">
        <f>Rietavas!AG24</f>
        <v>0</v>
      </c>
      <c r="AH47" s="1">
        <f>Rietavas!AH24</f>
        <v>7</v>
      </c>
      <c r="AI47" s="1">
        <f>Rietavas!AI24</f>
        <v>1</v>
      </c>
      <c r="AJ47" s="1">
        <f>Rietavas!AJ24</f>
        <v>7</v>
      </c>
      <c r="AK47" s="1">
        <f>Rietavas!AK24</f>
        <v>0</v>
      </c>
      <c r="AL47" s="1">
        <f>Rietavas!AL24</f>
        <v>7</v>
      </c>
      <c r="AM47" s="1">
        <f>Rietavas!AM24</f>
        <v>1</v>
      </c>
      <c r="AN47" s="1">
        <f>Rietavas!AN24</f>
        <v>4</v>
      </c>
      <c r="AO47" s="1">
        <f>Rietavas!AO24</f>
        <v>0</v>
      </c>
      <c r="AP47" s="1">
        <f>Rietavas!AP24</f>
        <v>0</v>
      </c>
      <c r="AQ47" s="1">
        <f>Rietavas!AQ24</f>
        <v>7</v>
      </c>
    </row>
    <row r="48" spans="1:43" ht="12" customHeight="1">
      <c r="A48" s="28" t="s">
        <v>135</v>
      </c>
      <c r="B48" s="29" t="s">
        <v>62</v>
      </c>
      <c r="C48" s="36">
        <f t="shared" si="0"/>
        <v>99</v>
      </c>
      <c r="D48" s="37">
        <f t="shared" si="1"/>
        <v>33</v>
      </c>
      <c r="E48" s="1">
        <f>Rokiskis!E24</f>
        <v>25</v>
      </c>
      <c r="F48" s="1">
        <f>Rokiskis!F24</f>
        <v>5</v>
      </c>
      <c r="G48" s="26">
        <f>Rokiskis!E20</f>
        <v>0</v>
      </c>
      <c r="H48" s="1">
        <f>Rokiskis!H24</f>
        <v>2</v>
      </c>
      <c r="I48" s="1">
        <f>Rokiskis!I24</f>
        <v>2</v>
      </c>
      <c r="J48" s="1">
        <f>Rokiskis!J24</f>
        <v>3</v>
      </c>
      <c r="K48" s="1">
        <f>Rokiskis!K24</f>
        <v>0</v>
      </c>
      <c r="L48" s="1">
        <f>Rokiskis!L24</f>
        <v>0</v>
      </c>
      <c r="M48" s="1">
        <f>Rokiskis!M24</f>
        <v>0</v>
      </c>
      <c r="N48" s="1">
        <f>Rokiskis!N24</f>
        <v>10</v>
      </c>
      <c r="O48" s="1">
        <f>Rokiskis!O24</f>
        <v>2</v>
      </c>
      <c r="P48" s="1">
        <f>Rokiskis!P24</f>
        <v>3</v>
      </c>
      <c r="Q48" s="1">
        <f>Rokiskis!Q24</f>
        <v>1</v>
      </c>
      <c r="R48" s="1">
        <f>Rokiskis!R24</f>
        <v>0</v>
      </c>
      <c r="S48" s="1">
        <f>Rokiskis!S24</f>
        <v>0</v>
      </c>
      <c r="T48" s="1">
        <f>Rokiskis!T24</f>
        <v>0</v>
      </c>
      <c r="U48" s="1">
        <f>Rokiskis!U24</f>
        <v>0</v>
      </c>
      <c r="V48" s="1">
        <f>Rokiskis!V24</f>
        <v>1</v>
      </c>
      <c r="W48" s="1">
        <f>Rokiskis!W24</f>
        <v>5</v>
      </c>
      <c r="X48" s="1">
        <f>Rokiskis!X24</f>
        <v>0</v>
      </c>
      <c r="Y48" s="1">
        <f>Rokiskis!Y24</f>
        <v>4</v>
      </c>
      <c r="Z48" s="1">
        <f>Rokiskis!Z24</f>
        <v>0</v>
      </c>
      <c r="AA48" s="1">
        <f>Rokiskis!AA24</f>
        <v>1</v>
      </c>
      <c r="AB48" s="1">
        <f>Rokiskis!AB24</f>
        <v>6</v>
      </c>
      <c r="AC48" s="1">
        <f>Rokiskis!AC24</f>
        <v>1</v>
      </c>
      <c r="AD48" s="1">
        <f>Rokiskis!AD24</f>
        <v>1</v>
      </c>
      <c r="AE48" s="1">
        <f>Rokiskis!AE24</f>
        <v>3</v>
      </c>
      <c r="AF48" s="1">
        <f>Rokiskis!AF24</f>
        <v>0</v>
      </c>
      <c r="AG48" s="1">
        <f>Rokiskis!AG24</f>
        <v>1</v>
      </c>
      <c r="AH48" s="1">
        <f>Rokiskis!AH24</f>
        <v>17</v>
      </c>
      <c r="AI48" s="1">
        <f>Rokiskis!AI24</f>
        <v>6</v>
      </c>
      <c r="AJ48" s="1">
        <f>Rokiskis!AJ24</f>
        <v>16</v>
      </c>
      <c r="AK48" s="1">
        <f>Rokiskis!AK24</f>
        <v>0</v>
      </c>
      <c r="AL48" s="1">
        <f>Rokiskis!AL24</f>
        <v>11</v>
      </c>
      <c r="AM48" s="1">
        <f>Rokiskis!AM24</f>
        <v>2</v>
      </c>
      <c r="AN48" s="1">
        <f>Rokiskis!AN24</f>
        <v>6</v>
      </c>
      <c r="AO48" s="1">
        <f>Rokiskis!AO24</f>
        <v>34</v>
      </c>
      <c r="AP48" s="1">
        <f>Rokiskis!AP24</f>
        <v>19</v>
      </c>
      <c r="AQ48" s="1">
        <f>Rokiskis!AQ24</f>
        <v>18</v>
      </c>
    </row>
    <row r="49" spans="1:43" ht="12" customHeight="1">
      <c r="A49" s="28" t="s">
        <v>136</v>
      </c>
      <c r="B49" s="29" t="s">
        <v>63</v>
      </c>
      <c r="C49" s="36">
        <f t="shared" si="0"/>
        <v>22</v>
      </c>
      <c r="D49" s="37">
        <f t="shared" si="1"/>
        <v>3</v>
      </c>
      <c r="E49" s="1">
        <f>Skuodas!E24</f>
        <v>11</v>
      </c>
      <c r="F49" s="1">
        <f>Skuodas!F24</f>
        <v>0</v>
      </c>
      <c r="G49" s="26">
        <f>Skuodas!E20</f>
        <v>0</v>
      </c>
      <c r="H49" s="1">
        <f>Skuodas!H24</f>
        <v>1</v>
      </c>
      <c r="I49" s="1">
        <f>Skuodas!I24</f>
        <v>0</v>
      </c>
      <c r="J49" s="1">
        <f>Skuodas!J24</f>
        <v>4</v>
      </c>
      <c r="K49" s="1">
        <f>Skuodas!K24</f>
        <v>0</v>
      </c>
      <c r="L49" s="1">
        <f>Skuodas!L24</f>
        <v>0</v>
      </c>
      <c r="M49" s="1">
        <f>Skuodas!M24</f>
        <v>0</v>
      </c>
      <c r="N49" s="1">
        <f>Skuodas!N24</f>
        <v>5</v>
      </c>
      <c r="O49" s="1">
        <f>Skuodas!O24</f>
        <v>0</v>
      </c>
      <c r="P49" s="1">
        <f>Skuodas!P24</f>
        <v>1</v>
      </c>
      <c r="Q49" s="1">
        <f>Skuodas!Q24</f>
        <v>2</v>
      </c>
      <c r="R49" s="1">
        <f>Skuodas!R24</f>
        <v>0</v>
      </c>
      <c r="S49" s="1">
        <f>Skuodas!S24</f>
        <v>1</v>
      </c>
      <c r="T49" s="1">
        <f>Skuodas!T24</f>
        <v>0</v>
      </c>
      <c r="U49" s="1">
        <f>Skuodas!U24</f>
        <v>0</v>
      </c>
      <c r="V49" s="1">
        <f>Skuodas!V24</f>
        <v>1</v>
      </c>
      <c r="W49" s="1">
        <f>Skuodas!W24</f>
        <v>3</v>
      </c>
      <c r="X49" s="1">
        <f>Skuodas!X24</f>
        <v>0</v>
      </c>
      <c r="Y49" s="1">
        <f>Skuodas!Y24</f>
        <v>0</v>
      </c>
      <c r="Z49" s="1">
        <f>Skuodas!Z24</f>
        <v>2</v>
      </c>
      <c r="AA49" s="1">
        <f>Skuodas!AA24</f>
        <v>1</v>
      </c>
      <c r="AB49" s="1">
        <f>Skuodas!AB24</f>
        <v>1</v>
      </c>
      <c r="AC49" s="1">
        <f>Skuodas!AC24</f>
        <v>0</v>
      </c>
      <c r="AD49" s="1">
        <f>Skuodas!AD24</f>
        <v>0</v>
      </c>
      <c r="AE49" s="1">
        <f>Skuodas!AE24</f>
        <v>0</v>
      </c>
      <c r="AF49" s="1">
        <f>Skuodas!AF24</f>
        <v>0</v>
      </c>
      <c r="AG49" s="1">
        <f>Skuodas!AG24</f>
        <v>1</v>
      </c>
      <c r="AH49" s="1">
        <f>Skuodas!AH24</f>
        <v>0</v>
      </c>
      <c r="AI49" s="1">
        <f>Skuodas!AI24</f>
        <v>0</v>
      </c>
      <c r="AJ49" s="1">
        <f>Skuodas!AJ24</f>
        <v>0</v>
      </c>
      <c r="AK49" s="1">
        <f>Skuodas!AK24</f>
        <v>0</v>
      </c>
      <c r="AL49" s="1">
        <f>Skuodas!AL24</f>
        <v>0</v>
      </c>
      <c r="AM49" s="1">
        <f>Skuodas!AM24</f>
        <v>0</v>
      </c>
      <c r="AN49" s="1">
        <f>Skuodas!AN24</f>
        <v>0</v>
      </c>
      <c r="AO49" s="1">
        <f>Skuodas!AO24</f>
        <v>5</v>
      </c>
      <c r="AP49" s="1">
        <f>Skuodas!AP24</f>
        <v>3</v>
      </c>
      <c r="AQ49" s="1">
        <f>Skuodas!AQ24</f>
        <v>0</v>
      </c>
    </row>
    <row r="50" spans="1:43" ht="12" customHeight="1">
      <c r="A50" s="28" t="s">
        <v>137</v>
      </c>
      <c r="B50" s="29" t="s">
        <v>64</v>
      </c>
      <c r="C50" s="36">
        <f t="shared" si="0"/>
        <v>58</v>
      </c>
      <c r="D50" s="37">
        <f t="shared" si="1"/>
        <v>22</v>
      </c>
      <c r="E50" s="1">
        <f>Sakiai!E24</f>
        <v>17</v>
      </c>
      <c r="F50" s="1">
        <f>Sakiai!F24</f>
        <v>3</v>
      </c>
      <c r="G50" s="26">
        <f>Sakiai!E20</f>
        <v>0</v>
      </c>
      <c r="H50" s="1">
        <f>Sakiai!H24</f>
        <v>0</v>
      </c>
      <c r="I50" s="1">
        <f>Sakiai!I24</f>
        <v>0</v>
      </c>
      <c r="J50" s="1">
        <f>Sakiai!J24</f>
        <v>2</v>
      </c>
      <c r="K50" s="1">
        <f>Sakiai!K24</f>
        <v>0</v>
      </c>
      <c r="L50" s="1">
        <f>Sakiai!L24</f>
        <v>0</v>
      </c>
      <c r="M50" s="1">
        <f>Sakiai!M24</f>
        <v>0</v>
      </c>
      <c r="N50" s="1">
        <f>Sakiai!N24</f>
        <v>15</v>
      </c>
      <c r="O50" s="1">
        <f>Sakiai!O24</f>
        <v>0</v>
      </c>
      <c r="P50" s="1">
        <f>Sakiai!P24</f>
        <v>2</v>
      </c>
      <c r="Q50" s="1">
        <f>Sakiai!Q24</f>
        <v>0</v>
      </c>
      <c r="R50" s="1">
        <f>Sakiai!R24</f>
        <v>0</v>
      </c>
      <c r="S50" s="1">
        <f>Sakiai!S24</f>
        <v>0</v>
      </c>
      <c r="T50" s="1">
        <f>Sakiai!T24</f>
        <v>0</v>
      </c>
      <c r="U50" s="1">
        <f>Sakiai!U24</f>
        <v>0</v>
      </c>
      <c r="V50" s="1">
        <f>Sakiai!V24</f>
        <v>0</v>
      </c>
      <c r="W50" s="1">
        <f>Sakiai!W24</f>
        <v>0</v>
      </c>
      <c r="X50" s="1">
        <f>Sakiai!X24</f>
        <v>0</v>
      </c>
      <c r="Y50" s="1">
        <f>Sakiai!Y24</f>
        <v>0</v>
      </c>
      <c r="Z50" s="1">
        <f>Sakiai!Z24</f>
        <v>0</v>
      </c>
      <c r="AA50" s="1">
        <f>Sakiai!AA24</f>
        <v>0</v>
      </c>
      <c r="AB50" s="1">
        <f>Sakiai!AB24</f>
        <v>0</v>
      </c>
      <c r="AC50" s="1">
        <f>Sakiai!AC24</f>
        <v>0</v>
      </c>
      <c r="AD50" s="1">
        <f>Sakiai!AD24</f>
        <v>0</v>
      </c>
      <c r="AE50" s="1">
        <f>Sakiai!AE24</f>
        <v>0</v>
      </c>
      <c r="AF50" s="1">
        <f>Sakiai!AF24</f>
        <v>0</v>
      </c>
      <c r="AG50" s="1">
        <f>Sakiai!AG24</f>
        <v>0</v>
      </c>
      <c r="AH50" s="1">
        <f>Sakiai!AH24</f>
        <v>21</v>
      </c>
      <c r="AI50" s="1">
        <f>Sakiai!AI24</f>
        <v>5</v>
      </c>
      <c r="AJ50" s="1">
        <f>Sakiai!AJ24</f>
        <v>21</v>
      </c>
      <c r="AK50" s="1">
        <f>Sakiai!AK24</f>
        <v>0</v>
      </c>
      <c r="AL50" s="1">
        <f>Sakiai!AL24</f>
        <v>3</v>
      </c>
      <c r="AM50" s="1">
        <f>Sakiai!AM24</f>
        <v>2</v>
      </c>
      <c r="AN50" s="1">
        <f>Sakiai!AN24</f>
        <v>3</v>
      </c>
      <c r="AO50" s="1">
        <f>Sakiai!AO24</f>
        <v>17</v>
      </c>
      <c r="AP50" s="1">
        <f>Sakiai!AP24</f>
        <v>12</v>
      </c>
      <c r="AQ50" s="1">
        <f>Sakiai!AQ24</f>
        <v>0</v>
      </c>
    </row>
    <row r="51" spans="1:43" ht="12" customHeight="1">
      <c r="A51" s="28" t="s">
        <v>138</v>
      </c>
      <c r="B51" s="29" t="s">
        <v>65</v>
      </c>
      <c r="C51" s="36">
        <f t="shared" si="0"/>
        <v>49</v>
      </c>
      <c r="D51" s="37">
        <f t="shared" si="1"/>
        <v>16</v>
      </c>
      <c r="E51" s="1">
        <f>Salcininkai!E24</f>
        <v>0</v>
      </c>
      <c r="F51" s="1">
        <f>Salcininkai!F24</f>
        <v>0</v>
      </c>
      <c r="G51" s="26">
        <f>Salcininkai!E20</f>
        <v>0</v>
      </c>
      <c r="H51" s="1">
        <f>Salcininkai!H24</f>
        <v>0</v>
      </c>
      <c r="I51" s="1">
        <f>Salcininkai!I24</f>
        <v>0</v>
      </c>
      <c r="J51" s="1">
        <f>Salcininkai!J24</f>
        <v>0</v>
      </c>
      <c r="K51" s="1">
        <f>Salcininkai!K24</f>
        <v>0</v>
      </c>
      <c r="L51" s="1">
        <f>Salcininkai!L24</f>
        <v>0</v>
      </c>
      <c r="M51" s="1">
        <f>Salcininkai!M24</f>
        <v>0</v>
      </c>
      <c r="N51" s="1">
        <f>Salcininkai!N24</f>
        <v>0</v>
      </c>
      <c r="O51" s="1">
        <f>Salcininkai!O24</f>
        <v>0</v>
      </c>
      <c r="P51" s="1">
        <f>Salcininkai!P24</f>
        <v>0</v>
      </c>
      <c r="Q51" s="1">
        <f>Salcininkai!Q24</f>
        <v>0</v>
      </c>
      <c r="R51" s="1">
        <f>Salcininkai!R24</f>
        <v>0</v>
      </c>
      <c r="S51" s="1">
        <f>Salcininkai!S24</f>
        <v>0</v>
      </c>
      <c r="T51" s="1">
        <f>Salcininkai!T24</f>
        <v>0</v>
      </c>
      <c r="U51" s="1">
        <f>Salcininkai!U24</f>
        <v>0</v>
      </c>
      <c r="V51" s="1">
        <f>Salcininkai!V24</f>
        <v>0</v>
      </c>
      <c r="W51" s="1">
        <f>Salcininkai!W24</f>
        <v>10</v>
      </c>
      <c r="X51" s="1">
        <f>Salcininkai!X24</f>
        <v>2</v>
      </c>
      <c r="Y51" s="1">
        <f>Salcininkai!Y24</f>
        <v>7</v>
      </c>
      <c r="Z51" s="1">
        <f>Salcininkai!Z24</f>
        <v>1</v>
      </c>
      <c r="AA51" s="1">
        <f>Salcininkai!AA24</f>
        <v>2</v>
      </c>
      <c r="AB51" s="1">
        <f>Salcininkai!AB24</f>
        <v>0</v>
      </c>
      <c r="AC51" s="1">
        <f>Salcininkai!AC24</f>
        <v>0</v>
      </c>
      <c r="AD51" s="1">
        <f>Salcininkai!AD24</f>
        <v>0</v>
      </c>
      <c r="AE51" s="1">
        <f>Salcininkai!AE24</f>
        <v>0</v>
      </c>
      <c r="AF51" s="1">
        <f>Salcininkai!AF24</f>
        <v>0</v>
      </c>
      <c r="AG51" s="1">
        <f>Salcininkai!AG24</f>
        <v>0</v>
      </c>
      <c r="AH51" s="1">
        <f>Salcininkai!AH24</f>
        <v>30</v>
      </c>
      <c r="AI51" s="1">
        <f>Salcininkai!AI24</f>
        <v>9</v>
      </c>
      <c r="AJ51" s="1">
        <f>Salcininkai!AJ24</f>
        <v>30</v>
      </c>
      <c r="AK51" s="1">
        <f>Salcininkai!AK24</f>
        <v>0</v>
      </c>
      <c r="AL51" s="1">
        <f>Salcininkai!AL24</f>
        <v>0</v>
      </c>
      <c r="AM51" s="1">
        <f>Salcininkai!AM24</f>
        <v>0</v>
      </c>
      <c r="AN51" s="1">
        <f>Salcininkai!AN24</f>
        <v>0</v>
      </c>
      <c r="AO51" s="1">
        <f>Salcininkai!AO24</f>
        <v>9</v>
      </c>
      <c r="AP51" s="1">
        <f>Salcininkai!AP24</f>
        <v>5</v>
      </c>
      <c r="AQ51" s="1">
        <f>Salcininkai!AQ24</f>
        <v>28</v>
      </c>
    </row>
    <row r="52" spans="1:43" ht="12" customHeight="1">
      <c r="A52" s="28" t="s">
        <v>139</v>
      </c>
      <c r="B52" s="29" t="s">
        <v>66</v>
      </c>
      <c r="C52" s="36">
        <f t="shared" si="0"/>
        <v>371</v>
      </c>
      <c r="D52" s="37">
        <f t="shared" si="1"/>
        <v>141</v>
      </c>
      <c r="E52" s="1">
        <f>Siauliai!E24</f>
        <v>198</v>
      </c>
      <c r="F52" s="1">
        <f>Siauliai!F24</f>
        <v>58</v>
      </c>
      <c r="G52" s="26">
        <f>Siauliai!E20</f>
        <v>0</v>
      </c>
      <c r="H52" s="1">
        <f>Siauliai!H24</f>
        <v>33</v>
      </c>
      <c r="I52" s="1">
        <f>Siauliai!I24</f>
        <v>14</v>
      </c>
      <c r="J52" s="1">
        <f>Siauliai!J24</f>
        <v>63</v>
      </c>
      <c r="K52" s="1">
        <f>Siauliai!K24</f>
        <v>10</v>
      </c>
      <c r="L52" s="1">
        <f>Siauliai!L24</f>
        <v>16</v>
      </c>
      <c r="M52" s="1">
        <f>Siauliai!M24</f>
        <v>0</v>
      </c>
      <c r="N52" s="1">
        <f>Siauliai!N24</f>
        <v>128</v>
      </c>
      <c r="O52" s="1">
        <f>Siauliai!O24</f>
        <v>0</v>
      </c>
      <c r="P52" s="1">
        <f>Siauliai!P24</f>
        <v>22</v>
      </c>
      <c r="Q52" s="1">
        <f>Siauliai!Q24</f>
        <v>10</v>
      </c>
      <c r="R52" s="1">
        <f>Siauliai!R24</f>
        <v>0</v>
      </c>
      <c r="S52" s="1">
        <f>Siauliai!S24</f>
        <v>2</v>
      </c>
      <c r="T52" s="1">
        <f>Siauliai!T24</f>
        <v>0</v>
      </c>
      <c r="U52" s="1">
        <f>Siauliai!U24</f>
        <v>1</v>
      </c>
      <c r="V52" s="1">
        <f>Siauliai!V24</f>
        <v>2</v>
      </c>
      <c r="W52" s="1">
        <f>Siauliai!W24</f>
        <v>10</v>
      </c>
      <c r="X52" s="1">
        <f>Siauliai!X24</f>
        <v>2</v>
      </c>
      <c r="Y52" s="1">
        <f>Siauliai!Y24</f>
        <v>8</v>
      </c>
      <c r="Z52" s="1">
        <f>Siauliai!Z24</f>
        <v>0</v>
      </c>
      <c r="AA52" s="1">
        <f>Siauliai!AA24</f>
        <v>0</v>
      </c>
      <c r="AB52" s="1">
        <f>Siauliai!AB24</f>
        <v>3</v>
      </c>
      <c r="AC52" s="1">
        <f>Siauliai!AC24</f>
        <v>0</v>
      </c>
      <c r="AD52" s="1">
        <f>Siauliai!AD24</f>
        <v>0</v>
      </c>
      <c r="AE52" s="1">
        <f>Siauliai!AE24</f>
        <v>0</v>
      </c>
      <c r="AF52" s="1">
        <f>Siauliai!AF24</f>
        <v>0</v>
      </c>
      <c r="AG52" s="1">
        <f>Siauliai!AG24</f>
        <v>2</v>
      </c>
      <c r="AH52" s="1">
        <f>Siauliai!AH24</f>
        <v>0</v>
      </c>
      <c r="AI52" s="1">
        <f>Siauliai!AI24</f>
        <v>0</v>
      </c>
      <c r="AJ52" s="1">
        <f>Siauliai!AJ24</f>
        <v>0</v>
      </c>
      <c r="AK52" s="1">
        <f>Siauliai!AK24</f>
        <v>0</v>
      </c>
      <c r="AL52" s="1">
        <f>Siauliai!AL24</f>
        <v>16</v>
      </c>
      <c r="AM52" s="1">
        <f>Siauliai!AM24</f>
        <v>6</v>
      </c>
      <c r="AN52" s="1">
        <f>Siauliai!AN24</f>
        <v>16</v>
      </c>
      <c r="AO52" s="1">
        <f>Siauliai!AO24</f>
        <v>134</v>
      </c>
      <c r="AP52" s="1">
        <f>Siauliai!AP24</f>
        <v>75</v>
      </c>
      <c r="AQ52" s="1">
        <f>Siauliai!AQ24</f>
        <v>16</v>
      </c>
    </row>
    <row r="53" spans="1:43" ht="12" customHeight="1">
      <c r="A53" s="28" t="s">
        <v>140</v>
      </c>
      <c r="B53" s="29" t="s">
        <v>67</v>
      </c>
      <c r="C53" s="36">
        <f t="shared" si="0"/>
        <v>29</v>
      </c>
      <c r="D53" s="37">
        <f t="shared" si="1"/>
        <v>4</v>
      </c>
      <c r="E53" s="1">
        <f>Siauliu_rj!E24</f>
        <v>16</v>
      </c>
      <c r="F53" s="1">
        <f>Siauliu_rj!F24</f>
        <v>0</v>
      </c>
      <c r="G53" s="26">
        <f>Siauliu_rj!E20</f>
        <v>0</v>
      </c>
      <c r="H53" s="1">
        <f>Siauliu_rj!H24</f>
        <v>8</v>
      </c>
      <c r="I53" s="1">
        <f>Siauliu_rj!I24</f>
        <v>0</v>
      </c>
      <c r="J53" s="1">
        <f>Siauliu_rj!J24</f>
        <v>3</v>
      </c>
      <c r="K53" s="1">
        <f>Siauliu_rj!K24</f>
        <v>0</v>
      </c>
      <c r="L53" s="1">
        <f>Siauliu_rj!L24</f>
        <v>1</v>
      </c>
      <c r="M53" s="1">
        <f>Siauliu_rj!M24</f>
        <v>0</v>
      </c>
      <c r="N53" s="1">
        <f>Siauliu_rj!N24</f>
        <v>15</v>
      </c>
      <c r="O53" s="1">
        <f>Siauliu_rj!O24</f>
        <v>1</v>
      </c>
      <c r="P53" s="1">
        <f>Siauliu_rj!P24</f>
        <v>0</v>
      </c>
      <c r="Q53" s="1">
        <f>Siauliu_rj!Q24</f>
        <v>0</v>
      </c>
      <c r="R53" s="1">
        <f>Siauliu_rj!R24</f>
        <v>0</v>
      </c>
      <c r="S53" s="1">
        <f>Siauliu_rj!S24</f>
        <v>0</v>
      </c>
      <c r="T53" s="1">
        <f>Siauliu_rj!T24</f>
        <v>0</v>
      </c>
      <c r="U53" s="1">
        <f>Siauliu_rj!U24</f>
        <v>0</v>
      </c>
      <c r="V53" s="1">
        <f>Siauliu_rj!V24</f>
        <v>0</v>
      </c>
      <c r="W53" s="1">
        <f>Siauliu_rj!W24</f>
        <v>0</v>
      </c>
      <c r="X53" s="1">
        <f>Siauliu_rj!X24</f>
        <v>0</v>
      </c>
      <c r="Y53" s="1">
        <f>Siauliu_rj!Y24</f>
        <v>0</v>
      </c>
      <c r="Z53" s="1">
        <f>Siauliu_rj!Z24</f>
        <v>0</v>
      </c>
      <c r="AA53" s="1">
        <f>Siauliu_rj!AA24</f>
        <v>0</v>
      </c>
      <c r="AB53" s="1">
        <f>Siauliu_rj!AB24</f>
        <v>0</v>
      </c>
      <c r="AC53" s="1">
        <f>Siauliu_rj!AC24</f>
        <v>0</v>
      </c>
      <c r="AD53" s="1">
        <f>Siauliu_rj!AD24</f>
        <v>0</v>
      </c>
      <c r="AE53" s="1">
        <f>Siauliu_rj!AE24</f>
        <v>0</v>
      </c>
      <c r="AF53" s="1">
        <f>Siauliu_rj!AF24</f>
        <v>0</v>
      </c>
      <c r="AG53" s="1">
        <f>Siauliu_rj!AG24</f>
        <v>0</v>
      </c>
      <c r="AH53" s="1">
        <f>Siauliu_rj!AH24</f>
        <v>0</v>
      </c>
      <c r="AI53" s="1">
        <f>Siauliu_rj!AI24</f>
        <v>0</v>
      </c>
      <c r="AJ53" s="1">
        <f>Siauliu_rj!AJ24</f>
        <v>0</v>
      </c>
      <c r="AK53" s="1">
        <f>Siauliu_rj!AK24</f>
        <v>0</v>
      </c>
      <c r="AL53" s="1">
        <f>Siauliu_rj!AL24</f>
        <v>4</v>
      </c>
      <c r="AM53" s="1">
        <f>Siauliu_rj!AM24</f>
        <v>1</v>
      </c>
      <c r="AN53" s="1">
        <f>Siauliu_rj!AN24</f>
        <v>3</v>
      </c>
      <c r="AO53" s="1">
        <f>Siauliu_rj!AO24</f>
        <v>9</v>
      </c>
      <c r="AP53" s="1">
        <f>Siauliu_rj!AP24</f>
        <v>3</v>
      </c>
      <c r="AQ53" s="1">
        <f>Siauliu_rj!AQ24</f>
        <v>43</v>
      </c>
    </row>
    <row r="54" spans="1:43" ht="12" customHeight="1">
      <c r="A54" s="28" t="s">
        <v>141</v>
      </c>
      <c r="B54" s="29" t="s">
        <v>68</v>
      </c>
      <c r="C54" s="36">
        <f t="shared" si="0"/>
        <v>55</v>
      </c>
      <c r="D54" s="37">
        <f t="shared" si="1"/>
        <v>30</v>
      </c>
      <c r="E54" s="1">
        <f>Silale!E24</f>
        <v>28</v>
      </c>
      <c r="F54" s="1">
        <f>Silale!F24</f>
        <v>9</v>
      </c>
      <c r="G54" s="26">
        <f>Silale!E20</f>
        <v>0</v>
      </c>
      <c r="H54" s="1">
        <f>Silale!H24</f>
        <v>6</v>
      </c>
      <c r="I54" s="1">
        <f>Silale!I24</f>
        <v>0</v>
      </c>
      <c r="J54" s="1">
        <f>Silale!J24</f>
        <v>17</v>
      </c>
      <c r="K54" s="1">
        <f>Silale!K24</f>
        <v>0</v>
      </c>
      <c r="L54" s="1">
        <f>Silale!L24</f>
        <v>3</v>
      </c>
      <c r="M54" s="1">
        <f>Silale!M24</f>
        <v>0</v>
      </c>
      <c r="N54" s="1">
        <f>Silale!N24</f>
        <v>28</v>
      </c>
      <c r="O54" s="1">
        <f>Silale!O24</f>
        <v>0</v>
      </c>
      <c r="P54" s="1">
        <f>Silale!P24</f>
        <v>0</v>
      </c>
      <c r="Q54" s="1">
        <f>Silale!Q24</f>
        <v>0</v>
      </c>
      <c r="R54" s="1">
        <f>Silale!R24</f>
        <v>0</v>
      </c>
      <c r="S54" s="1">
        <f>Silale!S24</f>
        <v>0</v>
      </c>
      <c r="T54" s="1">
        <f>Silale!T24</f>
        <v>0</v>
      </c>
      <c r="U54" s="1">
        <f>Silale!U24</f>
        <v>0</v>
      </c>
      <c r="V54" s="1">
        <f>Silale!V24</f>
        <v>0</v>
      </c>
      <c r="W54" s="1">
        <f>Silale!W24</f>
        <v>0</v>
      </c>
      <c r="X54" s="1">
        <f>Silale!X24</f>
        <v>0</v>
      </c>
      <c r="Y54" s="1">
        <f>Silale!Y24</f>
        <v>0</v>
      </c>
      <c r="Z54" s="1">
        <f>Silale!Z24</f>
        <v>0</v>
      </c>
      <c r="AA54" s="1">
        <f>Silale!AA24</f>
        <v>0</v>
      </c>
      <c r="AB54" s="1">
        <f>Silale!AB24</f>
        <v>0</v>
      </c>
      <c r="AC54" s="1">
        <f>Silale!AC24</f>
        <v>0</v>
      </c>
      <c r="AD54" s="1">
        <f>Silale!AD24</f>
        <v>0</v>
      </c>
      <c r="AE54" s="1">
        <f>Silale!AE24</f>
        <v>0</v>
      </c>
      <c r="AF54" s="1">
        <f>Silale!AF24</f>
        <v>0</v>
      </c>
      <c r="AG54" s="1">
        <f>Silale!AG24</f>
        <v>0</v>
      </c>
      <c r="AH54" s="1">
        <f>Silale!AH24</f>
        <v>0</v>
      </c>
      <c r="AI54" s="1">
        <f>Silale!AI24</f>
        <v>0</v>
      </c>
      <c r="AJ54" s="1">
        <f>Silale!AJ24</f>
        <v>0</v>
      </c>
      <c r="AK54" s="1">
        <f>Silale!AK24</f>
        <v>0</v>
      </c>
      <c r="AL54" s="1">
        <f>Silale!AL24</f>
        <v>0</v>
      </c>
      <c r="AM54" s="1">
        <f>Silale!AM24</f>
        <v>0</v>
      </c>
      <c r="AN54" s="1">
        <f>Silale!AN24</f>
        <v>0</v>
      </c>
      <c r="AO54" s="1">
        <f>Silale!AO24</f>
        <v>27</v>
      </c>
      <c r="AP54" s="1">
        <f>Silale!AP24</f>
        <v>21</v>
      </c>
      <c r="AQ54" s="1">
        <f>Silale!AQ24</f>
        <v>0</v>
      </c>
    </row>
    <row r="55" spans="1:43" ht="12" customHeight="1">
      <c r="A55" s="28" t="s">
        <v>142</v>
      </c>
      <c r="B55" s="29" t="s">
        <v>69</v>
      </c>
      <c r="C55" s="36">
        <f t="shared" si="0"/>
        <v>51</v>
      </c>
      <c r="D55" s="37">
        <f t="shared" si="1"/>
        <v>9</v>
      </c>
      <c r="E55" s="1">
        <f>Silute!E24</f>
        <v>30</v>
      </c>
      <c r="F55" s="1">
        <f>Silute!F24</f>
        <v>3</v>
      </c>
      <c r="G55" s="26">
        <f>Silute!E20</f>
        <v>0</v>
      </c>
      <c r="H55" s="1">
        <f>Silute!H24</f>
        <v>4</v>
      </c>
      <c r="I55" s="1">
        <f>Silute!I24</f>
        <v>1</v>
      </c>
      <c r="J55" s="1">
        <f>Silute!J24</f>
        <v>7</v>
      </c>
      <c r="K55" s="1">
        <f>Silute!K24</f>
        <v>0</v>
      </c>
      <c r="L55" s="1">
        <f>Silute!L24</f>
        <v>1</v>
      </c>
      <c r="M55" s="1">
        <f>Silute!M24</f>
        <v>0</v>
      </c>
      <c r="N55" s="1">
        <f>Silute!N24</f>
        <v>23</v>
      </c>
      <c r="O55" s="1">
        <f>Silute!O24</f>
        <v>3</v>
      </c>
      <c r="P55" s="1">
        <f>Silute!P24</f>
        <v>2</v>
      </c>
      <c r="Q55" s="1">
        <f>Silute!Q24</f>
        <v>6</v>
      </c>
      <c r="R55" s="1">
        <f>Silute!R24</f>
        <v>1</v>
      </c>
      <c r="S55" s="1">
        <f>Silute!S24</f>
        <v>4</v>
      </c>
      <c r="T55" s="1">
        <f>Silute!T24</f>
        <v>0</v>
      </c>
      <c r="U55" s="1">
        <f>Silute!U24</f>
        <v>0</v>
      </c>
      <c r="V55" s="1">
        <f>Silute!V24</f>
        <v>2</v>
      </c>
      <c r="W55" s="1">
        <f>Silute!W24</f>
        <v>8</v>
      </c>
      <c r="X55" s="1">
        <f>Silute!X24</f>
        <v>1</v>
      </c>
      <c r="Y55" s="1">
        <f>Silute!Y24</f>
        <v>3</v>
      </c>
      <c r="Z55" s="1">
        <f>Silute!Z24</f>
        <v>3</v>
      </c>
      <c r="AA55" s="1">
        <f>Silute!AA24</f>
        <v>2</v>
      </c>
      <c r="AB55" s="1">
        <f>Silute!AB24</f>
        <v>3</v>
      </c>
      <c r="AC55" s="1">
        <f>Silute!AC24</f>
        <v>2</v>
      </c>
      <c r="AD55" s="1">
        <f>Silute!AD24</f>
        <v>2</v>
      </c>
      <c r="AE55" s="1">
        <f>Silute!AE24</f>
        <v>0</v>
      </c>
      <c r="AF55" s="1">
        <f>Silute!AF24</f>
        <v>0</v>
      </c>
      <c r="AG55" s="1">
        <f>Silute!AG24</f>
        <v>1</v>
      </c>
      <c r="AH55" s="1">
        <f>Silute!AH24</f>
        <v>0</v>
      </c>
      <c r="AI55" s="1">
        <f>Silute!AI24</f>
        <v>0</v>
      </c>
      <c r="AJ55" s="1">
        <f>Silute!AJ24</f>
        <v>0</v>
      </c>
      <c r="AK55" s="1">
        <f>Silute!AK24</f>
        <v>0</v>
      </c>
      <c r="AL55" s="1">
        <f>Silute!AL24</f>
        <v>2</v>
      </c>
      <c r="AM55" s="1">
        <f>Silute!AM24</f>
        <v>1</v>
      </c>
      <c r="AN55" s="1">
        <f>Silute!AN24</f>
        <v>2</v>
      </c>
      <c r="AO55" s="1">
        <f>Silute!AO24</f>
        <v>2</v>
      </c>
      <c r="AP55" s="1">
        <f>Silute!AP24</f>
        <v>1</v>
      </c>
      <c r="AQ55" s="1">
        <f>Silute!AQ24</f>
        <v>12</v>
      </c>
    </row>
    <row r="56" spans="1:43" ht="12" customHeight="1">
      <c r="A56" s="28" t="s">
        <v>143</v>
      </c>
      <c r="B56" s="29" t="s">
        <v>70</v>
      </c>
      <c r="C56" s="36">
        <f t="shared" si="0"/>
        <v>43</v>
      </c>
      <c r="D56" s="37">
        <f t="shared" si="1"/>
        <v>24</v>
      </c>
      <c r="E56" s="1">
        <f>Sirvintai!E24</f>
        <v>10</v>
      </c>
      <c r="F56" s="1">
        <f>Sirvintai!F24</f>
        <v>2</v>
      </c>
      <c r="G56" s="26">
        <f>Sirvintai!E20</f>
        <v>0</v>
      </c>
      <c r="H56" s="1">
        <f>Sirvintai!H24</f>
        <v>1</v>
      </c>
      <c r="I56" s="1">
        <f>Sirvintai!I24</f>
        <v>0</v>
      </c>
      <c r="J56" s="1">
        <f>Sirvintai!J24</f>
        <v>7</v>
      </c>
      <c r="K56" s="1">
        <f>Sirvintai!K24</f>
        <v>0</v>
      </c>
      <c r="L56" s="1">
        <f>Sirvintai!L24</f>
        <v>0</v>
      </c>
      <c r="M56" s="1">
        <f>Sirvintai!M24</f>
        <v>0</v>
      </c>
      <c r="N56" s="1">
        <f>Sirvintai!N24</f>
        <v>9</v>
      </c>
      <c r="O56" s="1">
        <f>Sirvintai!O24</f>
        <v>0</v>
      </c>
      <c r="P56" s="1">
        <f>Sirvintai!P24</f>
        <v>0</v>
      </c>
      <c r="Q56" s="1">
        <f>Sirvintai!Q24</f>
        <v>0</v>
      </c>
      <c r="R56" s="1">
        <f>Sirvintai!R24</f>
        <v>0</v>
      </c>
      <c r="S56" s="1">
        <f>Sirvintai!S24</f>
        <v>0</v>
      </c>
      <c r="T56" s="1">
        <f>Sirvintai!T24</f>
        <v>0</v>
      </c>
      <c r="U56" s="1">
        <f>Sirvintai!U24</f>
        <v>0</v>
      </c>
      <c r="V56" s="1">
        <f>Sirvintai!V24</f>
        <v>0</v>
      </c>
      <c r="W56" s="1">
        <f>Sirvintai!W24</f>
        <v>0</v>
      </c>
      <c r="X56" s="1">
        <f>Sirvintai!X24</f>
        <v>0</v>
      </c>
      <c r="Y56" s="1">
        <f>Sirvintai!Y24</f>
        <v>0</v>
      </c>
      <c r="Z56" s="1">
        <f>Sirvintai!Z24</f>
        <v>0</v>
      </c>
      <c r="AA56" s="1">
        <f>Sirvintai!AA24</f>
        <v>0</v>
      </c>
      <c r="AB56" s="1">
        <f>Sirvintai!AB24</f>
        <v>0</v>
      </c>
      <c r="AC56" s="1">
        <f>Sirvintai!AC24</f>
        <v>0</v>
      </c>
      <c r="AD56" s="1">
        <f>Sirvintai!AD24</f>
        <v>0</v>
      </c>
      <c r="AE56" s="1">
        <f>Sirvintai!AE24</f>
        <v>0</v>
      </c>
      <c r="AF56" s="1">
        <f>Sirvintai!AF24</f>
        <v>0</v>
      </c>
      <c r="AG56" s="1">
        <f>Sirvintai!AG24</f>
        <v>0</v>
      </c>
      <c r="AH56" s="1">
        <f>Sirvintai!AH24</f>
        <v>10</v>
      </c>
      <c r="AI56" s="1">
        <f>Sirvintai!AI24</f>
        <v>5</v>
      </c>
      <c r="AJ56" s="1">
        <f>Sirvintai!AJ24</f>
        <v>10</v>
      </c>
      <c r="AK56" s="1">
        <f>Sirvintai!AK24</f>
        <v>0</v>
      </c>
      <c r="AL56" s="1">
        <f>Sirvintai!AL24</f>
        <v>1</v>
      </c>
      <c r="AM56" s="1">
        <f>Sirvintai!AM24</f>
        <v>1</v>
      </c>
      <c r="AN56" s="1">
        <f>Sirvintai!AN24</f>
        <v>1</v>
      </c>
      <c r="AO56" s="1">
        <f>Sirvintai!AO24</f>
        <v>22</v>
      </c>
      <c r="AP56" s="1">
        <f>Sirvintai!AP24</f>
        <v>16</v>
      </c>
      <c r="AQ56" s="1">
        <f>Sirvintai!AQ24</f>
        <v>6</v>
      </c>
    </row>
    <row r="57" spans="1:43" ht="12" customHeight="1">
      <c r="A57" s="28" t="s">
        <v>144</v>
      </c>
      <c r="B57" s="29" t="s">
        <v>71</v>
      </c>
      <c r="C57" s="36">
        <f t="shared" si="0"/>
        <v>12</v>
      </c>
      <c r="D57" s="37">
        <f t="shared" si="1"/>
        <v>2</v>
      </c>
      <c r="E57" s="1">
        <f>Svencionys!E24</f>
        <v>8</v>
      </c>
      <c r="F57" s="1">
        <f>Svencionys!F24</f>
        <v>1</v>
      </c>
      <c r="G57" s="26">
        <f>Svencionys!E20</f>
        <v>0</v>
      </c>
      <c r="H57" s="1">
        <f>Svencionys!H24</f>
        <v>2</v>
      </c>
      <c r="I57" s="1">
        <f>Svencionys!I24</f>
        <v>0</v>
      </c>
      <c r="J57" s="1">
        <f>Svencionys!J24</f>
        <v>2</v>
      </c>
      <c r="K57" s="1">
        <f>Svencionys!K24</f>
        <v>1</v>
      </c>
      <c r="L57" s="1">
        <f>Svencionys!L24</f>
        <v>0</v>
      </c>
      <c r="M57" s="1">
        <f>Svencionys!M24</f>
        <v>0</v>
      </c>
      <c r="N57" s="1">
        <f>Svencionys!N24</f>
        <v>7</v>
      </c>
      <c r="O57" s="1">
        <f>Svencionys!O24</f>
        <v>1</v>
      </c>
      <c r="P57" s="1">
        <f>Svencionys!P24</f>
        <v>0</v>
      </c>
      <c r="Q57" s="1">
        <f>Svencionys!Q24</f>
        <v>0</v>
      </c>
      <c r="R57" s="1">
        <f>Svencionys!R24</f>
        <v>0</v>
      </c>
      <c r="S57" s="1">
        <f>Svencionys!S24</f>
        <v>0</v>
      </c>
      <c r="T57" s="1">
        <f>Svencionys!T24</f>
        <v>0</v>
      </c>
      <c r="U57" s="1">
        <f>Svencionys!U24</f>
        <v>0</v>
      </c>
      <c r="V57" s="1">
        <f>Svencionys!V24</f>
        <v>0</v>
      </c>
      <c r="W57" s="1">
        <f>Svencionys!W24</f>
        <v>0</v>
      </c>
      <c r="X57" s="1">
        <f>Svencionys!X24</f>
        <v>0</v>
      </c>
      <c r="Y57" s="1">
        <f>Svencionys!Y24</f>
        <v>0</v>
      </c>
      <c r="Z57" s="1">
        <f>Svencionys!Z24</f>
        <v>0</v>
      </c>
      <c r="AA57" s="1">
        <f>Svencionys!AA24</f>
        <v>0</v>
      </c>
      <c r="AB57" s="1">
        <f>Svencionys!AB24</f>
        <v>0</v>
      </c>
      <c r="AC57" s="1">
        <f>Svencionys!AC24</f>
        <v>0</v>
      </c>
      <c r="AD57" s="1">
        <f>Svencionys!AD24</f>
        <v>0</v>
      </c>
      <c r="AE57" s="1">
        <f>Svencionys!AE24</f>
        <v>0</v>
      </c>
      <c r="AF57" s="1">
        <f>Svencionys!AF24</f>
        <v>0</v>
      </c>
      <c r="AG57" s="1">
        <f>Svencionys!AG24</f>
        <v>0</v>
      </c>
      <c r="AH57" s="1">
        <f>Svencionys!AH24</f>
        <v>0</v>
      </c>
      <c r="AI57" s="1">
        <f>Svencionys!AI24</f>
        <v>0</v>
      </c>
      <c r="AJ57" s="1">
        <f>Svencionys!AJ24</f>
        <v>0</v>
      </c>
      <c r="AK57" s="1">
        <f>Svencionys!AK24</f>
        <v>0</v>
      </c>
      <c r="AL57" s="1">
        <f>Svencionys!AL24</f>
        <v>3</v>
      </c>
      <c r="AM57" s="1">
        <f>Svencionys!AM24</f>
        <v>1</v>
      </c>
      <c r="AN57" s="1">
        <f>Svencionys!AN24</f>
        <v>2</v>
      </c>
      <c r="AO57" s="1">
        <f>Svencionys!AO24</f>
        <v>1</v>
      </c>
      <c r="AP57" s="1">
        <f>Svencionys!AP24</f>
        <v>0</v>
      </c>
      <c r="AQ57" s="1">
        <f>Svencionys!AQ24</f>
        <v>11</v>
      </c>
    </row>
    <row r="58" spans="1:43" ht="12" customHeight="1">
      <c r="A58" s="28" t="s">
        <v>145</v>
      </c>
      <c r="B58" s="29" t="s">
        <v>72</v>
      </c>
      <c r="C58" s="36">
        <f t="shared" si="0"/>
        <v>74</v>
      </c>
      <c r="D58" s="37">
        <f t="shared" si="1"/>
        <v>34</v>
      </c>
      <c r="E58" s="1">
        <f>Taurage!E24</f>
        <v>28</v>
      </c>
      <c r="F58" s="1">
        <f>Taurage!F24</f>
        <v>7</v>
      </c>
      <c r="G58" s="26">
        <f>Taurage!E20</f>
        <v>0</v>
      </c>
      <c r="H58" s="1">
        <f>Taurage!H24</f>
        <v>0</v>
      </c>
      <c r="I58" s="1">
        <f>Taurage!I24</f>
        <v>0</v>
      </c>
      <c r="J58" s="1">
        <f>Taurage!J24</f>
        <v>0</v>
      </c>
      <c r="K58" s="1">
        <f>Taurage!K24</f>
        <v>0</v>
      </c>
      <c r="L58" s="1">
        <f>Taurage!L24</f>
        <v>0</v>
      </c>
      <c r="M58" s="1">
        <f>Taurage!M24</f>
        <v>0</v>
      </c>
      <c r="N58" s="1">
        <f>Taurage!N24</f>
        <v>7</v>
      </c>
      <c r="O58" s="1">
        <f>Taurage!O24</f>
        <v>16</v>
      </c>
      <c r="P58" s="1">
        <f>Taurage!P24</f>
        <v>4</v>
      </c>
      <c r="Q58" s="1">
        <f>Taurage!Q24</f>
        <v>0</v>
      </c>
      <c r="R58" s="1">
        <f>Taurage!R24</f>
        <v>0</v>
      </c>
      <c r="S58" s="1">
        <f>Taurage!S24</f>
        <v>0</v>
      </c>
      <c r="T58" s="1">
        <f>Taurage!T24</f>
        <v>0</v>
      </c>
      <c r="U58" s="1">
        <f>Taurage!U24</f>
        <v>0</v>
      </c>
      <c r="V58" s="1">
        <f>Taurage!V24</f>
        <v>0</v>
      </c>
      <c r="W58" s="1">
        <f>Taurage!W24</f>
        <v>0</v>
      </c>
      <c r="X58" s="1">
        <f>Taurage!X24</f>
        <v>0</v>
      </c>
      <c r="Y58" s="1">
        <f>Taurage!Y24</f>
        <v>0</v>
      </c>
      <c r="Z58" s="1">
        <f>Taurage!Z24</f>
        <v>0</v>
      </c>
      <c r="AA58" s="1">
        <f>Taurage!AA24</f>
        <v>0</v>
      </c>
      <c r="AB58" s="1">
        <f>Taurage!AB24</f>
        <v>0</v>
      </c>
      <c r="AC58" s="1">
        <f>Taurage!AC24</f>
        <v>0</v>
      </c>
      <c r="AD58" s="1">
        <f>Taurage!AD24</f>
        <v>0</v>
      </c>
      <c r="AE58" s="1">
        <f>Taurage!AE24</f>
        <v>0</v>
      </c>
      <c r="AF58" s="1">
        <f>Taurage!AF24</f>
        <v>0</v>
      </c>
      <c r="AG58" s="1">
        <f>Taurage!AG24</f>
        <v>0</v>
      </c>
      <c r="AH58" s="1">
        <f>Taurage!AH24</f>
        <v>5</v>
      </c>
      <c r="AI58" s="1">
        <f>Taurage!AI24</f>
        <v>1</v>
      </c>
      <c r="AJ58" s="1">
        <f>Taurage!AJ24</f>
        <v>3</v>
      </c>
      <c r="AK58" s="1">
        <f>Taurage!AK24</f>
        <v>0</v>
      </c>
      <c r="AL58" s="1">
        <f>Taurage!AL24</f>
        <v>7</v>
      </c>
      <c r="AM58" s="1">
        <f>Taurage!AM24</f>
        <v>3</v>
      </c>
      <c r="AN58" s="1">
        <f>Taurage!AN24</f>
        <v>2</v>
      </c>
      <c r="AO58" s="1">
        <f>Taurage!AO24</f>
        <v>34</v>
      </c>
      <c r="AP58" s="1">
        <f>Taurage!AP24</f>
        <v>23</v>
      </c>
      <c r="AQ58" s="1">
        <f>Taurage!AQ24</f>
        <v>32</v>
      </c>
    </row>
    <row r="59" spans="1:43" ht="12" customHeight="1">
      <c r="A59" s="28" t="s">
        <v>146</v>
      </c>
      <c r="B59" s="29" t="s">
        <v>73</v>
      </c>
      <c r="C59" s="36">
        <f t="shared" si="0"/>
        <v>70</v>
      </c>
      <c r="D59" s="37">
        <f t="shared" si="1"/>
        <v>28</v>
      </c>
      <c r="E59" s="1">
        <f>Telsiai!E24</f>
        <v>44</v>
      </c>
      <c r="F59" s="1">
        <f>Telsiai!F24</f>
        <v>12</v>
      </c>
      <c r="G59" s="26">
        <f>Telsiai!E20</f>
        <v>0</v>
      </c>
      <c r="H59" s="1">
        <f>Telsiai!H24</f>
        <v>4</v>
      </c>
      <c r="I59" s="1">
        <f>Telsiai!I24</f>
        <v>4</v>
      </c>
      <c r="J59" s="1">
        <f>Telsiai!J24</f>
        <v>5</v>
      </c>
      <c r="K59" s="1">
        <f>Telsiai!K24</f>
        <v>0</v>
      </c>
      <c r="L59" s="1">
        <f>Telsiai!L24</f>
        <v>0</v>
      </c>
      <c r="M59" s="1">
        <f>Telsiai!M24</f>
        <v>0</v>
      </c>
      <c r="N59" s="1">
        <f>Telsiai!N24</f>
        <v>13</v>
      </c>
      <c r="O59" s="1">
        <f>Telsiai!O24</f>
        <v>3</v>
      </c>
      <c r="P59" s="1">
        <f>Telsiai!P24</f>
        <v>6</v>
      </c>
      <c r="Q59" s="1">
        <f>Telsiai!Q24</f>
        <v>3</v>
      </c>
      <c r="R59" s="1">
        <f>Telsiai!R24</f>
        <v>0</v>
      </c>
      <c r="S59" s="1">
        <f>Telsiai!S24</f>
        <v>0</v>
      </c>
      <c r="T59" s="1">
        <f>Telsiai!T24</f>
        <v>1</v>
      </c>
      <c r="U59" s="1">
        <f>Telsiai!U24</f>
        <v>0</v>
      </c>
      <c r="V59" s="1">
        <f>Telsiai!V24</f>
        <v>1</v>
      </c>
      <c r="W59" s="1">
        <f>Telsiai!W24</f>
        <v>9</v>
      </c>
      <c r="X59" s="1">
        <f>Telsiai!X24</f>
        <v>6</v>
      </c>
      <c r="Y59" s="1">
        <f>Telsiai!Y24</f>
        <v>1</v>
      </c>
      <c r="Z59" s="1">
        <f>Telsiai!Z24</f>
        <v>0</v>
      </c>
      <c r="AA59" s="1">
        <f>Telsiai!AA24</f>
        <v>1</v>
      </c>
      <c r="AB59" s="1">
        <f>Telsiai!AB24</f>
        <v>1</v>
      </c>
      <c r="AC59" s="1">
        <f>Telsiai!AC24</f>
        <v>0</v>
      </c>
      <c r="AD59" s="1">
        <f>Telsiai!AD24</f>
        <v>0</v>
      </c>
      <c r="AE59" s="1">
        <f>Telsiai!AE24</f>
        <v>0</v>
      </c>
      <c r="AF59" s="1">
        <f>Telsiai!AF24</f>
        <v>1</v>
      </c>
      <c r="AG59" s="1">
        <f>Telsiai!AG24</f>
        <v>0</v>
      </c>
      <c r="AH59" s="1">
        <f>Telsiai!AH24</f>
        <v>0</v>
      </c>
      <c r="AI59" s="1">
        <f>Telsiai!AI24</f>
        <v>0</v>
      </c>
      <c r="AJ59" s="1">
        <f>Telsiai!AJ24</f>
        <v>0</v>
      </c>
      <c r="AK59" s="1">
        <f>Telsiai!AK24</f>
        <v>0</v>
      </c>
      <c r="AL59" s="1">
        <f>Telsiai!AL24</f>
        <v>0</v>
      </c>
      <c r="AM59" s="1">
        <f>Telsiai!AM24</f>
        <v>0</v>
      </c>
      <c r="AN59" s="1">
        <f>Telsiai!AN24</f>
        <v>0</v>
      </c>
      <c r="AO59" s="1">
        <f>Telsiai!AO24</f>
        <v>13</v>
      </c>
      <c r="AP59" s="1">
        <f>Telsiai!AP24</f>
        <v>10</v>
      </c>
      <c r="AQ59" s="1">
        <f>Telsiai!AQ24</f>
        <v>32</v>
      </c>
    </row>
    <row r="60" spans="1:43" ht="12" customHeight="1">
      <c r="A60" s="28" t="s">
        <v>147</v>
      </c>
      <c r="B60" s="29" t="s">
        <v>74</v>
      </c>
      <c r="C60" s="36">
        <f t="shared" si="0"/>
        <v>29</v>
      </c>
      <c r="D60" s="37">
        <f t="shared" si="1"/>
        <v>10</v>
      </c>
      <c r="E60" s="1">
        <f>Trakai!E24</f>
        <v>17</v>
      </c>
      <c r="F60" s="1">
        <f>Trakai!F24</f>
        <v>5</v>
      </c>
      <c r="G60" s="26">
        <f>Trakai!E20</f>
        <v>0</v>
      </c>
      <c r="H60" s="1">
        <f>Trakai!H24</f>
        <v>0</v>
      </c>
      <c r="I60" s="1">
        <f>Trakai!I24</f>
        <v>0</v>
      </c>
      <c r="J60" s="1">
        <f>Trakai!J24</f>
        <v>0</v>
      </c>
      <c r="K60" s="1">
        <f>Trakai!K24</f>
        <v>0</v>
      </c>
      <c r="L60" s="1">
        <f>Trakai!L24</f>
        <v>0</v>
      </c>
      <c r="M60" s="1">
        <f>Trakai!M24</f>
        <v>0</v>
      </c>
      <c r="N60" s="1">
        <f>Trakai!N24</f>
        <v>12</v>
      </c>
      <c r="O60" s="1">
        <f>Trakai!O24</f>
        <v>0</v>
      </c>
      <c r="P60" s="1">
        <f>Trakai!P24</f>
        <v>5</v>
      </c>
      <c r="Q60" s="1">
        <f>Trakai!Q24</f>
        <v>0</v>
      </c>
      <c r="R60" s="1">
        <f>Trakai!R24</f>
        <v>0</v>
      </c>
      <c r="S60" s="1">
        <f>Trakai!S24</f>
        <v>0</v>
      </c>
      <c r="T60" s="1">
        <f>Trakai!T24</f>
        <v>0</v>
      </c>
      <c r="U60" s="1">
        <f>Trakai!U24</f>
        <v>0</v>
      </c>
      <c r="V60" s="1">
        <f>Trakai!V24</f>
        <v>0</v>
      </c>
      <c r="W60" s="1">
        <f>Trakai!W24</f>
        <v>0</v>
      </c>
      <c r="X60" s="1">
        <f>Trakai!X24</f>
        <v>0</v>
      </c>
      <c r="Y60" s="1">
        <f>Trakai!Y24</f>
        <v>0</v>
      </c>
      <c r="Z60" s="1">
        <f>Trakai!Z24</f>
        <v>0</v>
      </c>
      <c r="AA60" s="1">
        <f>Trakai!AA24</f>
        <v>0</v>
      </c>
      <c r="AB60" s="1">
        <f>Trakai!AB24</f>
        <v>0</v>
      </c>
      <c r="AC60" s="1">
        <f>Trakai!AC24</f>
        <v>0</v>
      </c>
      <c r="AD60" s="1">
        <f>Trakai!AD24</f>
        <v>0</v>
      </c>
      <c r="AE60" s="1">
        <f>Trakai!AE24</f>
        <v>0</v>
      </c>
      <c r="AF60" s="1">
        <f>Trakai!AF24</f>
        <v>0</v>
      </c>
      <c r="AG60" s="1">
        <f>Trakai!AG24</f>
        <v>0</v>
      </c>
      <c r="AH60" s="1">
        <f>Trakai!AH24</f>
        <v>0</v>
      </c>
      <c r="AI60" s="1">
        <f>Trakai!AI24</f>
        <v>0</v>
      </c>
      <c r="AJ60" s="1">
        <f>Trakai!AJ24</f>
        <v>0</v>
      </c>
      <c r="AK60" s="1">
        <f>Trakai!AK24</f>
        <v>0</v>
      </c>
      <c r="AL60" s="1">
        <f>Trakai!AL24</f>
        <v>9</v>
      </c>
      <c r="AM60" s="1">
        <f>Trakai!AM24</f>
        <v>2</v>
      </c>
      <c r="AN60" s="1">
        <f>Trakai!AN24</f>
        <v>9</v>
      </c>
      <c r="AO60" s="1">
        <f>Trakai!AO24</f>
        <v>3</v>
      </c>
      <c r="AP60" s="1">
        <f>Trakai!AP24</f>
        <v>3</v>
      </c>
      <c r="AQ60" s="1">
        <f>Trakai!AQ24</f>
        <v>30</v>
      </c>
    </row>
    <row r="61" spans="1:43" ht="12" customHeight="1">
      <c r="A61" s="28" t="s">
        <v>148</v>
      </c>
      <c r="B61" s="29" t="s">
        <v>75</v>
      </c>
      <c r="C61" s="36">
        <f t="shared" si="0"/>
        <v>73</v>
      </c>
      <c r="D61" s="37">
        <f t="shared" si="1"/>
        <v>35</v>
      </c>
      <c r="E61" s="1">
        <f>Ukmerge!E24</f>
        <v>26</v>
      </c>
      <c r="F61" s="1">
        <f>Ukmerge!F24</f>
        <v>9</v>
      </c>
      <c r="G61" s="26">
        <f>Ukmerge!E20</f>
        <v>0</v>
      </c>
      <c r="H61" s="1">
        <f>Ukmerge!H24</f>
        <v>4</v>
      </c>
      <c r="I61" s="1">
        <f>Ukmerge!I24</f>
        <v>5</v>
      </c>
      <c r="J61" s="1">
        <f>Ukmerge!J24</f>
        <v>16</v>
      </c>
      <c r="K61" s="1">
        <f>Ukmerge!K24</f>
        <v>1</v>
      </c>
      <c r="L61" s="1">
        <f>Ukmerge!L24</f>
        <v>0</v>
      </c>
      <c r="M61" s="1">
        <f>Ukmerge!M24</f>
        <v>0</v>
      </c>
      <c r="N61" s="1">
        <f>Ukmerge!N24</f>
        <v>24</v>
      </c>
      <c r="O61" s="1">
        <f>Ukmerge!O24</f>
        <v>2</v>
      </c>
      <c r="P61" s="1">
        <f>Ukmerge!P24</f>
        <v>0</v>
      </c>
      <c r="Q61" s="1">
        <f>Ukmerge!Q24</f>
        <v>0</v>
      </c>
      <c r="R61" s="1">
        <f>Ukmerge!R24</f>
        <v>0</v>
      </c>
      <c r="S61" s="1">
        <f>Ukmerge!S24</f>
        <v>0</v>
      </c>
      <c r="T61" s="1">
        <f>Ukmerge!T24</f>
        <v>0</v>
      </c>
      <c r="U61" s="1">
        <f>Ukmerge!U24</f>
        <v>0</v>
      </c>
      <c r="V61" s="1">
        <f>Ukmerge!V24</f>
        <v>0</v>
      </c>
      <c r="W61" s="1">
        <f>Ukmerge!W24</f>
        <v>0</v>
      </c>
      <c r="X61" s="1">
        <f>Ukmerge!X24</f>
        <v>0</v>
      </c>
      <c r="Y61" s="1">
        <f>Ukmerge!Y24</f>
        <v>0</v>
      </c>
      <c r="Z61" s="1">
        <f>Ukmerge!Z24</f>
        <v>0</v>
      </c>
      <c r="AA61" s="1">
        <f>Ukmerge!AA24</f>
        <v>0</v>
      </c>
      <c r="AB61" s="1">
        <f>Ukmerge!AB24</f>
        <v>0</v>
      </c>
      <c r="AC61" s="1">
        <f>Ukmerge!AC24</f>
        <v>0</v>
      </c>
      <c r="AD61" s="1">
        <f>Ukmerge!AD24</f>
        <v>0</v>
      </c>
      <c r="AE61" s="1">
        <f>Ukmerge!AE24</f>
        <v>0</v>
      </c>
      <c r="AF61" s="1">
        <f>Ukmerge!AF24</f>
        <v>0</v>
      </c>
      <c r="AG61" s="1">
        <f>Ukmerge!AG24</f>
        <v>0</v>
      </c>
      <c r="AH61" s="1">
        <f>Ukmerge!AH24</f>
        <v>23</v>
      </c>
      <c r="AI61" s="1">
        <f>Ukmerge!AI24</f>
        <v>11</v>
      </c>
      <c r="AJ61" s="1">
        <f>Ukmerge!AJ24</f>
        <v>21</v>
      </c>
      <c r="AK61" s="1">
        <f>Ukmerge!AK24</f>
        <v>0</v>
      </c>
      <c r="AL61" s="1">
        <f>Ukmerge!AL24</f>
        <v>7</v>
      </c>
      <c r="AM61" s="1">
        <f>Ukmerge!AM24</f>
        <v>2</v>
      </c>
      <c r="AN61" s="1">
        <f>Ukmerge!AN24</f>
        <v>4</v>
      </c>
      <c r="AO61" s="1">
        <f>Ukmerge!AO24</f>
        <v>17</v>
      </c>
      <c r="AP61" s="1">
        <f>Ukmerge!AP24</f>
        <v>13</v>
      </c>
      <c r="AQ61" s="1">
        <f>Ukmerge!AQ24</f>
        <v>0</v>
      </c>
    </row>
    <row r="62" spans="1:43" ht="12" customHeight="1">
      <c r="A62" s="28" t="s">
        <v>149</v>
      </c>
      <c r="B62" s="29" t="s">
        <v>76</v>
      </c>
      <c r="C62" s="36">
        <f t="shared" si="0"/>
        <v>99</v>
      </c>
      <c r="D62" s="37">
        <f t="shared" si="1"/>
        <v>33</v>
      </c>
      <c r="E62" s="1">
        <f>Utena!E24</f>
        <v>25</v>
      </c>
      <c r="F62" s="1">
        <f>Utena!F24</f>
        <v>11</v>
      </c>
      <c r="G62" s="26">
        <f>Utena!E20</f>
        <v>0</v>
      </c>
      <c r="H62" s="1">
        <f>Utena!H24</f>
        <v>7</v>
      </c>
      <c r="I62" s="1">
        <f>Utena!I24</f>
        <v>4</v>
      </c>
      <c r="J62" s="1">
        <f>Utena!J24</f>
        <v>2</v>
      </c>
      <c r="K62" s="1">
        <f>Utena!K24</f>
        <v>0</v>
      </c>
      <c r="L62" s="1">
        <f>Utena!L24</f>
        <v>0</v>
      </c>
      <c r="M62" s="1">
        <f>Utena!M24</f>
        <v>0</v>
      </c>
      <c r="N62" s="1">
        <f>Utena!N24</f>
        <v>21</v>
      </c>
      <c r="O62" s="1">
        <f>Utena!O24</f>
        <v>1</v>
      </c>
      <c r="P62" s="1">
        <f>Utena!P24</f>
        <v>3</v>
      </c>
      <c r="Q62" s="1">
        <f>Utena!Q24</f>
        <v>7</v>
      </c>
      <c r="R62" s="1">
        <f>Utena!R24</f>
        <v>0</v>
      </c>
      <c r="S62" s="1">
        <f>Utena!S24</f>
        <v>5</v>
      </c>
      <c r="T62" s="1">
        <f>Utena!T24</f>
        <v>0</v>
      </c>
      <c r="U62" s="1">
        <f>Utena!U24</f>
        <v>0</v>
      </c>
      <c r="V62" s="1">
        <f>Utena!V24</f>
        <v>2</v>
      </c>
      <c r="W62" s="1">
        <f>Utena!W24</f>
        <v>13</v>
      </c>
      <c r="X62" s="1">
        <f>Utena!X24</f>
        <v>0</v>
      </c>
      <c r="Y62" s="1">
        <f>Utena!Y24</f>
        <v>13</v>
      </c>
      <c r="Z62" s="1">
        <f>Utena!Z24</f>
        <v>0</v>
      </c>
      <c r="AA62" s="1">
        <f>Utena!AA24</f>
        <v>0</v>
      </c>
      <c r="AB62" s="1">
        <f>Utena!AB24</f>
        <v>9</v>
      </c>
      <c r="AC62" s="1">
        <f>Utena!AC24</f>
        <v>1</v>
      </c>
      <c r="AD62" s="1">
        <f>Utena!AD24</f>
        <v>3</v>
      </c>
      <c r="AE62" s="1">
        <f>Utena!AE24</f>
        <v>1</v>
      </c>
      <c r="AF62" s="1">
        <f>Utena!AF24</f>
        <v>0</v>
      </c>
      <c r="AG62" s="1">
        <f>Utena!AG24</f>
        <v>5</v>
      </c>
      <c r="AH62" s="1">
        <f>Utena!AH24</f>
        <v>0</v>
      </c>
      <c r="AI62" s="1">
        <f>Utena!AI24</f>
        <v>0</v>
      </c>
      <c r="AJ62" s="1">
        <f>Utena!AJ24</f>
        <v>0</v>
      </c>
      <c r="AK62" s="1">
        <f>Utena!AK24</f>
        <v>0</v>
      </c>
      <c r="AL62" s="1">
        <f>Utena!AL24</f>
        <v>4</v>
      </c>
      <c r="AM62" s="1">
        <f>Utena!AM24</f>
        <v>0</v>
      </c>
      <c r="AN62" s="1">
        <f>Utena!AN24</f>
        <v>4</v>
      </c>
      <c r="AO62" s="1">
        <f>Utena!AO24</f>
        <v>41</v>
      </c>
      <c r="AP62" s="1">
        <f>Utena!AP24</f>
        <v>21</v>
      </c>
      <c r="AQ62" s="1">
        <f>Utena!AQ24</f>
        <v>126</v>
      </c>
    </row>
    <row r="63" spans="1:43" ht="12" customHeight="1">
      <c r="A63" s="28" t="s">
        <v>150</v>
      </c>
      <c r="B63" s="29" t="s">
        <v>77</v>
      </c>
      <c r="C63" s="36">
        <f t="shared" si="0"/>
        <v>55</v>
      </c>
      <c r="D63" s="37">
        <f t="shared" si="1"/>
        <v>20</v>
      </c>
      <c r="E63" s="1">
        <f>Varena!E24</f>
        <v>15</v>
      </c>
      <c r="F63" s="1">
        <f>Varena!F24</f>
        <v>4</v>
      </c>
      <c r="G63" s="26">
        <f>Varena!E20</f>
        <v>0</v>
      </c>
      <c r="H63" s="1">
        <f>Varena!H24</f>
        <v>2</v>
      </c>
      <c r="I63" s="1">
        <f>Varena!I24</f>
        <v>2</v>
      </c>
      <c r="J63" s="1">
        <f>Varena!J24</f>
        <v>2</v>
      </c>
      <c r="K63" s="1">
        <f>Varena!K24</f>
        <v>0</v>
      </c>
      <c r="L63" s="1">
        <f>Varena!L24</f>
        <v>0</v>
      </c>
      <c r="M63" s="1">
        <f>Varena!M24</f>
        <v>0</v>
      </c>
      <c r="N63" s="1">
        <f>Varena!N24</f>
        <v>15</v>
      </c>
      <c r="O63" s="1">
        <f>Varena!O24</f>
        <v>0</v>
      </c>
      <c r="P63" s="1">
        <f>Varena!P24</f>
        <v>0</v>
      </c>
      <c r="Q63" s="1">
        <f>Varena!Q24</f>
        <v>0</v>
      </c>
      <c r="R63" s="1">
        <f>Varena!R24</f>
        <v>0</v>
      </c>
      <c r="S63" s="1">
        <f>Varena!S24</f>
        <v>0</v>
      </c>
      <c r="T63" s="1">
        <f>Varena!T24</f>
        <v>0</v>
      </c>
      <c r="U63" s="1">
        <f>Varena!U24</f>
        <v>0</v>
      </c>
      <c r="V63" s="1">
        <f>Varena!V24</f>
        <v>0</v>
      </c>
      <c r="W63" s="1">
        <f>Varena!W24</f>
        <v>0</v>
      </c>
      <c r="X63" s="1">
        <f>Varena!X24</f>
        <v>0</v>
      </c>
      <c r="Y63" s="1">
        <f>Varena!Y24</f>
        <v>0</v>
      </c>
      <c r="Z63" s="1">
        <f>Varena!Z24</f>
        <v>0</v>
      </c>
      <c r="AA63" s="1">
        <f>Varena!AA24</f>
        <v>0</v>
      </c>
      <c r="AB63" s="1">
        <f>Varena!AB24</f>
        <v>0</v>
      </c>
      <c r="AC63" s="1">
        <f>Varena!AC24</f>
        <v>0</v>
      </c>
      <c r="AD63" s="1">
        <f>Varena!AD24</f>
        <v>0</v>
      </c>
      <c r="AE63" s="1">
        <f>Varena!AE24</f>
        <v>0</v>
      </c>
      <c r="AF63" s="1">
        <f>Varena!AF24</f>
        <v>0</v>
      </c>
      <c r="AG63" s="1">
        <f>Varena!AG24</f>
        <v>0</v>
      </c>
      <c r="AH63" s="1">
        <f>Varena!AH24</f>
        <v>0</v>
      </c>
      <c r="AI63" s="1">
        <f>Varena!AI24</f>
        <v>0</v>
      </c>
      <c r="AJ63" s="1">
        <f>Varena!AJ24</f>
        <v>0</v>
      </c>
      <c r="AK63" s="1">
        <f>Varena!AK24</f>
        <v>0</v>
      </c>
      <c r="AL63" s="1">
        <f>Varena!AL24</f>
        <v>13</v>
      </c>
      <c r="AM63" s="1">
        <f>Varena!AM24</f>
        <v>4</v>
      </c>
      <c r="AN63" s="1">
        <f>Varena!AN24</f>
        <v>9</v>
      </c>
      <c r="AO63" s="1">
        <f>Varena!AO24</f>
        <v>27</v>
      </c>
      <c r="AP63" s="1">
        <f>Varena!AP24</f>
        <v>12</v>
      </c>
      <c r="AQ63" s="1">
        <f>Varena!AQ24</f>
        <v>44</v>
      </c>
    </row>
    <row r="64" spans="1:43" ht="12" customHeight="1">
      <c r="A64" s="28" t="s">
        <v>151</v>
      </c>
      <c r="B64" s="29" t="s">
        <v>78</v>
      </c>
      <c r="C64" s="36">
        <f t="shared" si="0"/>
        <v>64</v>
      </c>
      <c r="D64" s="37">
        <f t="shared" si="1"/>
        <v>15</v>
      </c>
      <c r="E64" s="1">
        <f>Vilkaviskis!E24</f>
        <v>48</v>
      </c>
      <c r="F64" s="1">
        <f>Vilkaviskis!F24</f>
        <v>9</v>
      </c>
      <c r="G64" s="26">
        <f>Vilkaviskis!E20</f>
        <v>0</v>
      </c>
      <c r="H64" s="1">
        <f>Vilkaviskis!H24</f>
        <v>13</v>
      </c>
      <c r="I64" s="1">
        <f>Vilkaviskis!I24</f>
        <v>0</v>
      </c>
      <c r="J64" s="1">
        <f>Vilkaviskis!J24</f>
        <v>9</v>
      </c>
      <c r="K64" s="1">
        <f>Vilkaviskis!K24</f>
        <v>0</v>
      </c>
      <c r="L64" s="1">
        <f>Vilkaviskis!L24</f>
        <v>1</v>
      </c>
      <c r="M64" s="1">
        <f>Vilkaviskis!M24</f>
        <v>0</v>
      </c>
      <c r="N64" s="1">
        <f>Vilkaviskis!N24</f>
        <v>36</v>
      </c>
      <c r="O64" s="1">
        <f>Vilkaviskis!O24</f>
        <v>6</v>
      </c>
      <c r="P64" s="1">
        <f>Vilkaviskis!P24</f>
        <v>3</v>
      </c>
      <c r="Q64" s="1">
        <f>Vilkaviskis!Q24</f>
        <v>1</v>
      </c>
      <c r="R64" s="1">
        <f>Vilkaviskis!R24</f>
        <v>0</v>
      </c>
      <c r="S64" s="1">
        <f>Vilkaviskis!S24</f>
        <v>0</v>
      </c>
      <c r="T64" s="1">
        <f>Vilkaviskis!T24</f>
        <v>0</v>
      </c>
      <c r="U64" s="1">
        <f>Vilkaviskis!U24</f>
        <v>0</v>
      </c>
      <c r="V64" s="1">
        <f>Vilkaviskis!V24</f>
        <v>0</v>
      </c>
      <c r="W64" s="1">
        <f>Vilkaviskis!W24</f>
        <v>6</v>
      </c>
      <c r="X64" s="1">
        <f>Vilkaviskis!X24</f>
        <v>0</v>
      </c>
      <c r="Y64" s="1">
        <f>Vilkaviskis!Y24</f>
        <v>3</v>
      </c>
      <c r="Z64" s="1">
        <f>Vilkaviskis!Z24</f>
        <v>1</v>
      </c>
      <c r="AA64" s="1">
        <f>Vilkaviskis!AA24</f>
        <v>2</v>
      </c>
      <c r="AB64" s="1">
        <f>Vilkaviskis!AB24</f>
        <v>0</v>
      </c>
      <c r="AC64" s="1">
        <f>Vilkaviskis!AC24</f>
        <v>0</v>
      </c>
      <c r="AD64" s="1">
        <f>Vilkaviskis!AD24</f>
        <v>0</v>
      </c>
      <c r="AE64" s="1">
        <f>Vilkaviskis!AE24</f>
        <v>0</v>
      </c>
      <c r="AF64" s="1">
        <f>Vilkaviskis!AF24</f>
        <v>0</v>
      </c>
      <c r="AG64" s="1">
        <f>Vilkaviskis!AG24</f>
        <v>0</v>
      </c>
      <c r="AH64" s="1">
        <f>Vilkaviskis!AH24</f>
        <v>0</v>
      </c>
      <c r="AI64" s="1">
        <f>Vilkaviskis!AI24</f>
        <v>0</v>
      </c>
      <c r="AJ64" s="1">
        <f>Vilkaviskis!AJ24</f>
        <v>0</v>
      </c>
      <c r="AK64" s="1">
        <f>Vilkaviskis!AK24</f>
        <v>0</v>
      </c>
      <c r="AL64" s="1">
        <f>Vilkaviskis!AL24</f>
        <v>2</v>
      </c>
      <c r="AM64" s="1">
        <f>Vilkaviskis!AM24</f>
        <v>1</v>
      </c>
      <c r="AN64" s="1">
        <f>Vilkaviskis!AN24</f>
        <v>2</v>
      </c>
      <c r="AO64" s="1">
        <f>Vilkaviskis!AO24</f>
        <v>7</v>
      </c>
      <c r="AP64" s="1">
        <f>Vilkaviskis!AP24</f>
        <v>5</v>
      </c>
      <c r="AQ64" s="1">
        <f>Vilkaviskis!AQ24</f>
        <v>37</v>
      </c>
    </row>
    <row r="65" spans="1:43" ht="12" customHeight="1">
      <c r="A65" s="28" t="s">
        <v>152</v>
      </c>
      <c r="B65" s="29" t="s">
        <v>79</v>
      </c>
      <c r="C65" s="36">
        <f t="shared" si="0"/>
        <v>695</v>
      </c>
      <c r="D65" s="37">
        <f t="shared" si="1"/>
        <v>196</v>
      </c>
      <c r="E65" s="1">
        <f>Vilnius!E24</f>
        <v>435</v>
      </c>
      <c r="F65" s="1">
        <f>Vilnius!F24</f>
        <v>103</v>
      </c>
      <c r="G65" s="26">
        <f>Vilnius!E20</f>
        <v>0</v>
      </c>
      <c r="H65" s="1">
        <f>Vilnius!H24</f>
        <v>50</v>
      </c>
      <c r="I65" s="1">
        <f>Vilnius!I24</f>
        <v>37</v>
      </c>
      <c r="J65" s="1">
        <f>Vilnius!J24</f>
        <v>75</v>
      </c>
      <c r="K65" s="1">
        <f>Vilnius!K24</f>
        <v>24</v>
      </c>
      <c r="L65" s="1">
        <f>Vilnius!L24</f>
        <v>26</v>
      </c>
      <c r="M65" s="1">
        <f>Vilnius!M24</f>
        <v>17</v>
      </c>
      <c r="N65" s="1">
        <f>Vilnius!N24</f>
        <v>259</v>
      </c>
      <c r="O65" s="1">
        <f>Vilnius!O24</f>
        <v>34</v>
      </c>
      <c r="P65" s="1">
        <f>Vilnius!P24</f>
        <v>141</v>
      </c>
      <c r="Q65" s="1">
        <f>Vilnius!Q24</f>
        <v>17</v>
      </c>
      <c r="R65" s="1">
        <f>Vilnius!R24</f>
        <v>4</v>
      </c>
      <c r="S65" s="1">
        <f>Vilnius!S24</f>
        <v>8</v>
      </c>
      <c r="T65" s="1">
        <f>Vilnius!T24</f>
        <v>0</v>
      </c>
      <c r="U65" s="1">
        <f>Vilnius!U24</f>
        <v>2</v>
      </c>
      <c r="V65" s="1">
        <f>Vilnius!V24</f>
        <v>7</v>
      </c>
      <c r="W65" s="1">
        <f>Vilnius!W24</f>
        <v>97</v>
      </c>
      <c r="X65" s="1">
        <f>Vilnius!X24</f>
        <v>15</v>
      </c>
      <c r="Y65" s="1">
        <f>Vilnius!Y24</f>
        <v>32</v>
      </c>
      <c r="Z65" s="1">
        <f>Vilnius!Z24</f>
        <v>41</v>
      </c>
      <c r="AA65" s="1">
        <f>Vilnius!AA24</f>
        <v>24</v>
      </c>
      <c r="AB65" s="1">
        <f>Vilnius!AB24</f>
        <v>14</v>
      </c>
      <c r="AC65" s="1">
        <f>Vilnius!AC24</f>
        <v>4</v>
      </c>
      <c r="AD65" s="1">
        <f>Vilnius!AD24</f>
        <v>10</v>
      </c>
      <c r="AE65" s="1">
        <f>Vilnius!AE24</f>
        <v>2</v>
      </c>
      <c r="AF65" s="1">
        <f>Vilnius!AF24</f>
        <v>1</v>
      </c>
      <c r="AG65" s="1">
        <f>Vilnius!AG24</f>
        <v>1</v>
      </c>
      <c r="AH65" s="1">
        <f>Vilnius!AH24</f>
        <v>3</v>
      </c>
      <c r="AI65" s="1">
        <f>Vilnius!AI24</f>
        <v>3</v>
      </c>
      <c r="AJ65" s="1">
        <f>Vilnius!AJ24</f>
        <v>3</v>
      </c>
      <c r="AK65" s="1">
        <f>Vilnius!AK24</f>
        <v>0</v>
      </c>
      <c r="AL65" s="1">
        <f>Vilnius!AL24</f>
        <v>29</v>
      </c>
      <c r="AM65" s="1">
        <f>Vilnius!AM24</f>
        <v>17</v>
      </c>
      <c r="AN65" s="1">
        <f>Vilnius!AN24</f>
        <v>23</v>
      </c>
      <c r="AO65" s="1">
        <f>Vilnius!AO24</f>
        <v>100</v>
      </c>
      <c r="AP65" s="1">
        <f>Vilnius!AP24</f>
        <v>50</v>
      </c>
      <c r="AQ65" s="1">
        <f>Vilnius!AQ24</f>
        <v>251</v>
      </c>
    </row>
    <row r="66" spans="1:43" ht="12" customHeight="1">
      <c r="A66" s="28" t="s">
        <v>153</v>
      </c>
      <c r="B66" s="29" t="s">
        <v>80</v>
      </c>
      <c r="C66" s="36">
        <f t="shared" si="0"/>
        <v>101</v>
      </c>
      <c r="D66" s="37">
        <f t="shared" si="1"/>
        <v>33</v>
      </c>
      <c r="E66" s="1">
        <f>Vilniaus_rj!E24</f>
        <v>28</v>
      </c>
      <c r="F66" s="1">
        <f>Vilniaus_rj!F24</f>
        <v>8</v>
      </c>
      <c r="G66" s="26">
        <f>Vilniaus_rj!E20</f>
        <v>0</v>
      </c>
      <c r="H66" s="1">
        <f>Vilniaus_rj!H24</f>
        <v>6</v>
      </c>
      <c r="I66" s="1">
        <f>Vilniaus_rj!I24</f>
        <v>0</v>
      </c>
      <c r="J66" s="1">
        <f>Vilniaus_rj!J24</f>
        <v>4</v>
      </c>
      <c r="K66" s="1">
        <f>Vilniaus_rj!K24</f>
        <v>0</v>
      </c>
      <c r="L66" s="1">
        <f>Vilniaus_rj!L24</f>
        <v>2</v>
      </c>
      <c r="M66" s="1">
        <f>Vilniaus_rj!M24</f>
        <v>0</v>
      </c>
      <c r="N66" s="1">
        <f>Vilniaus_rj!N24</f>
        <v>5</v>
      </c>
      <c r="O66" s="1">
        <f>Vilniaus_rj!O24</f>
        <v>8</v>
      </c>
      <c r="P66" s="1">
        <f>Vilniaus_rj!P24</f>
        <v>4</v>
      </c>
      <c r="Q66" s="1">
        <f>Vilniaus_rj!Q24</f>
        <v>0</v>
      </c>
      <c r="R66" s="1">
        <f>Vilniaus_rj!R24</f>
        <v>0</v>
      </c>
      <c r="S66" s="1">
        <f>Vilniaus_rj!S24</f>
        <v>0</v>
      </c>
      <c r="T66" s="1">
        <f>Vilniaus_rj!T24</f>
        <v>0</v>
      </c>
      <c r="U66" s="1">
        <f>Vilniaus_rj!U24</f>
        <v>0</v>
      </c>
      <c r="V66" s="1">
        <f>Vilniaus_rj!V24</f>
        <v>0</v>
      </c>
      <c r="W66" s="1">
        <f>Vilniaus_rj!W24</f>
        <v>0</v>
      </c>
      <c r="X66" s="1">
        <f>Vilniaus_rj!X24</f>
        <v>0</v>
      </c>
      <c r="Y66" s="1">
        <f>Vilniaus_rj!Y24</f>
        <v>0</v>
      </c>
      <c r="Z66" s="1">
        <f>Vilniaus_rj!Z24</f>
        <v>0</v>
      </c>
      <c r="AA66" s="1">
        <f>Vilniaus_rj!AA24</f>
        <v>0</v>
      </c>
      <c r="AB66" s="1">
        <f>Vilniaus_rj!AB24</f>
        <v>0</v>
      </c>
      <c r="AC66" s="1">
        <f>Vilniaus_rj!AC24</f>
        <v>0</v>
      </c>
      <c r="AD66" s="1">
        <f>Vilniaus_rj!AD24</f>
        <v>0</v>
      </c>
      <c r="AE66" s="1">
        <f>Vilniaus_rj!AE24</f>
        <v>0</v>
      </c>
      <c r="AF66" s="1">
        <f>Vilniaus_rj!AF24</f>
        <v>0</v>
      </c>
      <c r="AG66" s="1">
        <f>Vilniaus_rj!AG24</f>
        <v>0</v>
      </c>
      <c r="AH66" s="1">
        <f>Vilniaus_rj!AH24</f>
        <v>50</v>
      </c>
      <c r="AI66" s="1">
        <f>Vilniaus_rj!AI24</f>
        <v>15</v>
      </c>
      <c r="AJ66" s="1">
        <f>Vilniaus_rj!AJ24</f>
        <v>50</v>
      </c>
      <c r="AK66" s="1">
        <f>Vilniaus_rj!AK24</f>
        <v>0</v>
      </c>
      <c r="AL66" s="1">
        <f>Vilniaus_rj!AL24</f>
        <v>6</v>
      </c>
      <c r="AM66" s="1">
        <f>Vilniaus_rj!AM24</f>
        <v>4</v>
      </c>
      <c r="AN66" s="1">
        <f>Vilniaus_rj!AN24</f>
        <v>1</v>
      </c>
      <c r="AO66" s="1">
        <f>Vilniaus_rj!AO24</f>
        <v>17</v>
      </c>
      <c r="AP66" s="1">
        <f>Vilniaus_rj!AP24</f>
        <v>6</v>
      </c>
      <c r="AQ66" s="1">
        <f>Vilniaus_rj!AQ24</f>
        <v>21</v>
      </c>
    </row>
    <row r="67" spans="1:43" ht="12" customHeight="1">
      <c r="A67" s="28" t="s">
        <v>154</v>
      </c>
      <c r="B67" s="29" t="s">
        <v>81</v>
      </c>
      <c r="C67" s="36">
        <f t="shared" si="0"/>
        <v>101</v>
      </c>
      <c r="D67" s="37">
        <f t="shared" si="1"/>
        <v>62</v>
      </c>
      <c r="E67" s="1">
        <f>Visaginas!E24</f>
        <v>35</v>
      </c>
      <c r="F67" s="1">
        <f>Visaginas!F24</f>
        <v>14</v>
      </c>
      <c r="G67" s="26">
        <f>Visaginas!E20</f>
        <v>0</v>
      </c>
      <c r="H67" s="1">
        <f>Visaginas!H24</f>
        <v>7</v>
      </c>
      <c r="I67" s="1">
        <f>Visaginas!I24</f>
        <v>2</v>
      </c>
      <c r="J67" s="1">
        <f>Visaginas!J24</f>
        <v>4</v>
      </c>
      <c r="K67" s="1">
        <f>Visaginas!K24</f>
        <v>3</v>
      </c>
      <c r="L67" s="1">
        <f>Visaginas!L24</f>
        <v>1</v>
      </c>
      <c r="M67" s="1">
        <f>Visaginas!M24</f>
        <v>1</v>
      </c>
      <c r="N67" s="1">
        <f>Visaginas!N24</f>
        <v>21</v>
      </c>
      <c r="O67" s="1">
        <f>Visaginas!O24</f>
        <v>6</v>
      </c>
      <c r="P67" s="1">
        <f>Visaginas!P24</f>
        <v>6</v>
      </c>
      <c r="Q67" s="1">
        <f>Visaginas!Q24</f>
        <v>2</v>
      </c>
      <c r="R67" s="1">
        <f>Visaginas!R24</f>
        <v>0</v>
      </c>
      <c r="S67" s="1">
        <f>Visaginas!S24</f>
        <v>0</v>
      </c>
      <c r="T67" s="1">
        <f>Visaginas!T24</f>
        <v>1</v>
      </c>
      <c r="U67" s="1">
        <f>Visaginas!U24</f>
        <v>1</v>
      </c>
      <c r="V67" s="1">
        <f>Visaginas!V24</f>
        <v>0</v>
      </c>
      <c r="W67" s="1">
        <f>Visaginas!W24</f>
        <v>0</v>
      </c>
      <c r="X67" s="1">
        <f>Visaginas!X24</f>
        <v>0</v>
      </c>
      <c r="Y67" s="1">
        <f>Visaginas!Y24</f>
        <v>0</v>
      </c>
      <c r="Z67" s="1">
        <f>Visaginas!Z24</f>
        <v>0</v>
      </c>
      <c r="AA67" s="1">
        <f>Visaginas!AA24</f>
        <v>0</v>
      </c>
      <c r="AB67" s="1">
        <f>Visaginas!AB24</f>
        <v>0</v>
      </c>
      <c r="AC67" s="1">
        <f>Visaginas!AC24</f>
        <v>0</v>
      </c>
      <c r="AD67" s="1">
        <f>Visaginas!AD24</f>
        <v>0</v>
      </c>
      <c r="AE67" s="1">
        <f>Visaginas!AE24</f>
        <v>0</v>
      </c>
      <c r="AF67" s="1">
        <f>Visaginas!AF24</f>
        <v>0</v>
      </c>
      <c r="AG67" s="1">
        <f>Visaginas!AG24</f>
        <v>0</v>
      </c>
      <c r="AH67" s="1">
        <f>Visaginas!AH24</f>
        <v>0</v>
      </c>
      <c r="AI67" s="1">
        <f>Visaginas!AI24</f>
        <v>0</v>
      </c>
      <c r="AJ67" s="1">
        <f>Visaginas!AJ24</f>
        <v>0</v>
      </c>
      <c r="AK67" s="1">
        <f>Visaginas!AK24</f>
        <v>0</v>
      </c>
      <c r="AL67" s="1">
        <f>Visaginas!AL24</f>
        <v>8</v>
      </c>
      <c r="AM67" s="1">
        <f>Visaginas!AM24</f>
        <v>4</v>
      </c>
      <c r="AN67" s="1">
        <f>Visaginas!AN24</f>
        <v>5</v>
      </c>
      <c r="AO67" s="1">
        <f>Visaginas!AO24</f>
        <v>56</v>
      </c>
      <c r="AP67" s="1">
        <f>Visaginas!AP24</f>
        <v>44</v>
      </c>
      <c r="AQ67" s="1">
        <f>Visaginas!AQ24</f>
        <v>27</v>
      </c>
    </row>
    <row r="68" spans="1:43" ht="12" customHeight="1">
      <c r="A68" s="28" t="s">
        <v>155</v>
      </c>
      <c r="B68" s="29" t="s">
        <v>82</v>
      </c>
      <c r="C68" s="36">
        <f t="shared" si="0"/>
        <v>31</v>
      </c>
      <c r="D68" s="37">
        <f t="shared" si="1"/>
        <v>14</v>
      </c>
      <c r="E68" s="1">
        <f>Zarasai!E24</f>
        <v>10</v>
      </c>
      <c r="F68" s="1">
        <f>Zarasai!F24</f>
        <v>3</v>
      </c>
      <c r="G68" s="26">
        <f>Zarasai!E20</f>
        <v>0</v>
      </c>
      <c r="H68" s="1">
        <f>Zarasai!H24</f>
        <v>1</v>
      </c>
      <c r="I68" s="1">
        <f>Zarasai!I24</f>
        <v>0</v>
      </c>
      <c r="J68" s="1">
        <f>Zarasai!J24</f>
        <v>5</v>
      </c>
      <c r="K68" s="1">
        <f>Zarasai!K24</f>
        <v>0</v>
      </c>
      <c r="L68" s="1">
        <f>Zarasai!L24</f>
        <v>1</v>
      </c>
      <c r="M68" s="1">
        <f>Zarasai!M24</f>
        <v>0</v>
      </c>
      <c r="N68" s="1">
        <f>Zarasai!N24</f>
        <v>9</v>
      </c>
      <c r="O68" s="1">
        <f>Zarasai!O24</f>
        <v>1</v>
      </c>
      <c r="P68" s="1">
        <f>Zarasai!P24</f>
        <v>0</v>
      </c>
      <c r="Q68" s="1">
        <f>Zarasai!Q24</f>
        <v>0</v>
      </c>
      <c r="R68" s="1">
        <f>Zarasai!R24</f>
        <v>0</v>
      </c>
      <c r="S68" s="1">
        <f>Zarasai!S24</f>
        <v>0</v>
      </c>
      <c r="T68" s="1">
        <f>Zarasai!T24</f>
        <v>0</v>
      </c>
      <c r="U68" s="1">
        <f>Zarasai!U24</f>
        <v>0</v>
      </c>
      <c r="V68" s="1">
        <f>Zarasai!V24</f>
        <v>0</v>
      </c>
      <c r="W68" s="1">
        <f>Zarasai!W24</f>
        <v>0</v>
      </c>
      <c r="X68" s="1">
        <f>Zarasai!X24</f>
        <v>0</v>
      </c>
      <c r="Y68" s="1">
        <f>Zarasai!Y24</f>
        <v>0</v>
      </c>
      <c r="Z68" s="1">
        <f>Zarasai!Z24</f>
        <v>0</v>
      </c>
      <c r="AA68" s="1">
        <f>Zarasai!AA24</f>
        <v>0</v>
      </c>
      <c r="AB68" s="1">
        <f>Zarasai!AB24</f>
        <v>0</v>
      </c>
      <c r="AC68" s="1">
        <f>Zarasai!AC24</f>
        <v>0</v>
      </c>
      <c r="AD68" s="1">
        <f>Zarasai!AD24</f>
        <v>0</v>
      </c>
      <c r="AE68" s="1">
        <f>Zarasai!AE24</f>
        <v>0</v>
      </c>
      <c r="AF68" s="1">
        <f>Zarasai!AF24</f>
        <v>0</v>
      </c>
      <c r="AG68" s="1">
        <f>Zarasai!AG24</f>
        <v>0</v>
      </c>
      <c r="AH68" s="1">
        <f>Zarasai!AH24</f>
        <v>10</v>
      </c>
      <c r="AI68" s="1">
        <f>Zarasai!AI24</f>
        <v>4</v>
      </c>
      <c r="AJ68" s="1">
        <f>Zarasai!AJ24</f>
        <v>10</v>
      </c>
      <c r="AK68" s="1">
        <f>Zarasai!AK24</f>
        <v>0</v>
      </c>
      <c r="AL68" s="1">
        <f>Zarasai!AL24</f>
        <v>1</v>
      </c>
      <c r="AM68" s="1">
        <f>Zarasai!AM24</f>
        <v>0</v>
      </c>
      <c r="AN68" s="1">
        <f>Zarasai!AN24</f>
        <v>1</v>
      </c>
      <c r="AO68" s="1">
        <f>Zarasai!AO24</f>
        <v>10</v>
      </c>
      <c r="AP68" s="1">
        <f>Zarasai!AP24</f>
        <v>7</v>
      </c>
      <c r="AQ68" s="1">
        <f>Zarasai!AQ24</f>
        <v>17</v>
      </c>
    </row>
    <row r="69" spans="1:43" ht="15" customHeight="1">
      <c r="A69" s="287" t="s">
        <v>282</v>
      </c>
      <c r="B69" s="288"/>
      <c r="C69" s="39">
        <f>E69+Q69+W69+AB69+AH69+AL69+AO69</f>
        <v>6165</v>
      </c>
      <c r="D69" s="39">
        <f>F69+R69+X69+AC69+AI69+AM69+AP69</f>
        <v>2134</v>
      </c>
      <c r="E69" s="40">
        <f>SUM(E9:E68)</f>
        <v>2834</v>
      </c>
      <c r="F69" s="40">
        <f t="shared" ref="F69:Y69" si="2">SUM(F9:F68)</f>
        <v>701</v>
      </c>
      <c r="G69" s="40">
        <f t="shared" si="2"/>
        <v>3</v>
      </c>
      <c r="H69" s="40">
        <f t="shared" si="2"/>
        <v>463</v>
      </c>
      <c r="I69" s="40">
        <f t="shared" si="2"/>
        <v>195</v>
      </c>
      <c r="J69" s="40">
        <f t="shared" si="2"/>
        <v>538</v>
      </c>
      <c r="K69" s="40">
        <f t="shared" si="2"/>
        <v>88</v>
      </c>
      <c r="L69" s="40">
        <f t="shared" si="2"/>
        <v>95</v>
      </c>
      <c r="M69" s="40">
        <f t="shared" si="2"/>
        <v>47</v>
      </c>
      <c r="N69" s="40">
        <f t="shared" si="2"/>
        <v>1858</v>
      </c>
      <c r="O69" s="40">
        <f t="shared" si="2"/>
        <v>176</v>
      </c>
      <c r="P69" s="40">
        <f t="shared" si="2"/>
        <v>416</v>
      </c>
      <c r="Q69" s="40">
        <f t="shared" si="2"/>
        <v>123</v>
      </c>
      <c r="R69" s="40">
        <f t="shared" si="2"/>
        <v>27</v>
      </c>
      <c r="S69" s="40">
        <f t="shared" si="2"/>
        <v>46</v>
      </c>
      <c r="T69" s="40">
        <f t="shared" si="2"/>
        <v>9</v>
      </c>
      <c r="U69" s="40">
        <f t="shared" si="2"/>
        <v>14</v>
      </c>
      <c r="V69" s="40">
        <f t="shared" si="2"/>
        <v>40</v>
      </c>
      <c r="W69" s="40">
        <f t="shared" si="2"/>
        <v>313</v>
      </c>
      <c r="X69" s="40">
        <f t="shared" si="2"/>
        <v>78</v>
      </c>
      <c r="Y69" s="40">
        <f t="shared" si="2"/>
        <v>147</v>
      </c>
      <c r="Z69" s="40">
        <f t="shared" ref="Z69:AQ69" si="3">SUM(Z9:Z68)</f>
        <v>71</v>
      </c>
      <c r="AA69" s="40">
        <f t="shared" si="3"/>
        <v>71</v>
      </c>
      <c r="AB69" s="40">
        <f t="shared" si="3"/>
        <v>79</v>
      </c>
      <c r="AC69" s="40">
        <f t="shared" si="3"/>
        <v>23</v>
      </c>
      <c r="AD69" s="40">
        <f t="shared" si="3"/>
        <v>27</v>
      </c>
      <c r="AE69" s="40">
        <f t="shared" si="3"/>
        <v>13</v>
      </c>
      <c r="AF69" s="40">
        <f t="shared" si="3"/>
        <v>9</v>
      </c>
      <c r="AG69" s="40">
        <f t="shared" si="3"/>
        <v>24</v>
      </c>
      <c r="AH69" s="40">
        <f t="shared" si="3"/>
        <v>448</v>
      </c>
      <c r="AI69" s="40">
        <f t="shared" si="3"/>
        <v>180</v>
      </c>
      <c r="AJ69" s="40">
        <f t="shared" si="3"/>
        <v>424</v>
      </c>
      <c r="AK69" s="40">
        <f t="shared" si="3"/>
        <v>7</v>
      </c>
      <c r="AL69" s="40">
        <f t="shared" si="3"/>
        <v>566</v>
      </c>
      <c r="AM69" s="40">
        <f t="shared" si="3"/>
        <v>207</v>
      </c>
      <c r="AN69" s="40">
        <f t="shared" si="3"/>
        <v>363</v>
      </c>
      <c r="AO69" s="40">
        <f t="shared" si="3"/>
        <v>1802</v>
      </c>
      <c r="AP69" s="40">
        <f t="shared" si="3"/>
        <v>918</v>
      </c>
      <c r="AQ69" s="40">
        <f t="shared" si="3"/>
        <v>2595</v>
      </c>
    </row>
    <row r="70" spans="1:43" ht="15" customHeight="1">
      <c r="A70" s="287" t="s">
        <v>283</v>
      </c>
      <c r="B70" s="288"/>
      <c r="C70" s="36">
        <v>6285</v>
      </c>
      <c r="D70" s="37">
        <v>2232</v>
      </c>
      <c r="E70" s="147">
        <v>2661</v>
      </c>
      <c r="F70" s="147">
        <v>696</v>
      </c>
      <c r="G70" s="26">
        <v>7</v>
      </c>
      <c r="H70" s="26">
        <v>475</v>
      </c>
      <c r="I70" s="26">
        <v>210</v>
      </c>
      <c r="J70" s="26">
        <v>537</v>
      </c>
      <c r="K70" s="26">
        <v>89</v>
      </c>
      <c r="L70" s="26">
        <v>87</v>
      </c>
      <c r="M70" s="26">
        <v>24</v>
      </c>
      <c r="N70" s="26">
        <v>1666</v>
      </c>
      <c r="O70" s="26">
        <v>124</v>
      </c>
      <c r="P70" s="26">
        <v>382</v>
      </c>
      <c r="Q70" s="26">
        <v>82</v>
      </c>
      <c r="R70" s="26">
        <v>20</v>
      </c>
      <c r="S70" s="26">
        <v>41</v>
      </c>
      <c r="T70" s="26">
        <v>8</v>
      </c>
      <c r="U70" s="26">
        <v>12</v>
      </c>
      <c r="V70" s="26">
        <v>20</v>
      </c>
      <c r="W70" s="26">
        <v>210</v>
      </c>
      <c r="X70" s="26">
        <v>37</v>
      </c>
      <c r="Y70" s="26">
        <v>114</v>
      </c>
      <c r="Z70" s="26">
        <v>30</v>
      </c>
      <c r="AA70" s="26">
        <v>58</v>
      </c>
      <c r="AB70" s="26">
        <v>43</v>
      </c>
      <c r="AC70" s="26">
        <v>13</v>
      </c>
      <c r="AD70" s="26">
        <v>24</v>
      </c>
      <c r="AE70" s="26">
        <v>1</v>
      </c>
      <c r="AF70" s="26">
        <v>2</v>
      </c>
      <c r="AG70" s="26">
        <v>9</v>
      </c>
      <c r="AH70" s="26">
        <v>934</v>
      </c>
      <c r="AI70" s="26">
        <v>427</v>
      </c>
      <c r="AJ70" s="26">
        <v>890</v>
      </c>
      <c r="AK70" s="26">
        <v>22</v>
      </c>
      <c r="AL70" s="26">
        <v>574</v>
      </c>
      <c r="AM70" s="26">
        <v>135</v>
      </c>
      <c r="AN70" s="26">
        <v>310</v>
      </c>
      <c r="AO70" s="26">
        <v>1781</v>
      </c>
      <c r="AP70" s="26">
        <v>904</v>
      </c>
      <c r="AQ70" s="26">
        <v>2818</v>
      </c>
    </row>
    <row r="71" spans="1:43" ht="24.75" customHeight="1">
      <c r="A71" s="283" t="s">
        <v>284</v>
      </c>
      <c r="B71" s="284"/>
      <c r="C71" s="38">
        <f>C69-C70</f>
        <v>-120</v>
      </c>
      <c r="D71" s="38">
        <f t="shared" ref="D71:AN71" si="4">D69-D70</f>
        <v>-98</v>
      </c>
      <c r="E71" s="38">
        <f t="shared" si="4"/>
        <v>173</v>
      </c>
      <c r="F71" s="38">
        <f t="shared" si="4"/>
        <v>5</v>
      </c>
      <c r="G71" s="38">
        <f t="shared" si="4"/>
        <v>-4</v>
      </c>
      <c r="H71" s="38">
        <f t="shared" si="4"/>
        <v>-12</v>
      </c>
      <c r="I71" s="38">
        <f t="shared" si="4"/>
        <v>-15</v>
      </c>
      <c r="J71" s="38">
        <f t="shared" si="4"/>
        <v>1</v>
      </c>
      <c r="K71" s="38">
        <f t="shared" si="4"/>
        <v>-1</v>
      </c>
      <c r="L71" s="38">
        <f t="shared" si="4"/>
        <v>8</v>
      </c>
      <c r="M71" s="38">
        <f t="shared" si="4"/>
        <v>23</v>
      </c>
      <c r="N71" s="38">
        <f t="shared" si="4"/>
        <v>192</v>
      </c>
      <c r="O71" s="38">
        <f t="shared" si="4"/>
        <v>52</v>
      </c>
      <c r="P71" s="38">
        <f t="shared" si="4"/>
        <v>34</v>
      </c>
      <c r="Q71" s="38">
        <f t="shared" si="4"/>
        <v>41</v>
      </c>
      <c r="R71" s="38">
        <f t="shared" si="4"/>
        <v>7</v>
      </c>
      <c r="S71" s="38">
        <f t="shared" si="4"/>
        <v>5</v>
      </c>
      <c r="T71" s="38">
        <f t="shared" si="4"/>
        <v>1</v>
      </c>
      <c r="U71" s="38">
        <f t="shared" si="4"/>
        <v>2</v>
      </c>
      <c r="V71" s="38">
        <f t="shared" si="4"/>
        <v>20</v>
      </c>
      <c r="W71" s="38">
        <f t="shared" si="4"/>
        <v>103</v>
      </c>
      <c r="X71" s="38">
        <f t="shared" si="4"/>
        <v>41</v>
      </c>
      <c r="Y71" s="38">
        <f t="shared" si="4"/>
        <v>33</v>
      </c>
      <c r="Z71" s="38">
        <f t="shared" si="4"/>
        <v>41</v>
      </c>
      <c r="AA71" s="38">
        <f t="shared" si="4"/>
        <v>13</v>
      </c>
      <c r="AB71" s="38">
        <f t="shared" si="4"/>
        <v>36</v>
      </c>
      <c r="AC71" s="38">
        <f t="shared" si="4"/>
        <v>10</v>
      </c>
      <c r="AD71" s="38">
        <f t="shared" si="4"/>
        <v>3</v>
      </c>
      <c r="AE71" s="38">
        <f t="shared" si="4"/>
        <v>12</v>
      </c>
      <c r="AF71" s="38">
        <f t="shared" si="4"/>
        <v>7</v>
      </c>
      <c r="AG71" s="38">
        <f t="shared" si="4"/>
        <v>15</v>
      </c>
      <c r="AH71" s="38">
        <f t="shared" si="4"/>
        <v>-486</v>
      </c>
      <c r="AI71" s="38">
        <f t="shared" si="4"/>
        <v>-247</v>
      </c>
      <c r="AJ71" s="38">
        <f t="shared" si="4"/>
        <v>-466</v>
      </c>
      <c r="AK71" s="38">
        <f t="shared" si="4"/>
        <v>-15</v>
      </c>
      <c r="AL71" s="38">
        <f t="shared" si="4"/>
        <v>-8</v>
      </c>
      <c r="AM71" s="38">
        <f t="shared" si="4"/>
        <v>72</v>
      </c>
      <c r="AN71" s="38">
        <f t="shared" si="4"/>
        <v>53</v>
      </c>
      <c r="AO71" s="38">
        <f t="shared" ref="AO71:AQ71" si="5">AO69-AO70</f>
        <v>21</v>
      </c>
      <c r="AP71" s="38">
        <f t="shared" si="5"/>
        <v>14</v>
      </c>
      <c r="AQ71" s="38">
        <f t="shared" si="5"/>
        <v>-223</v>
      </c>
    </row>
    <row r="72" spans="1:43" ht="41.25" customHeight="1">
      <c r="A72" s="289" t="s">
        <v>173</v>
      </c>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row>
  </sheetData>
  <sheetProtection algorithmName="SHA-512" hashValue="J/s02ewlbdQMEQmWnhs8KKqx5fUehEuKCf0plQeWCWA+04tDTUlIDDpNbNg3w38j88sOAECDmkCPsy9XJyBDNQ==" saltValue="YlDrRE9jWjBM6UoObqASjg==" spinCount="100000" sheet="1"/>
  <mergeCells count="51">
    <mergeCell ref="A70:B70"/>
    <mergeCell ref="D2:D7"/>
    <mergeCell ref="A72:Y72"/>
    <mergeCell ref="A1:Y1"/>
    <mergeCell ref="A2:A7"/>
    <mergeCell ref="B2:B7"/>
    <mergeCell ref="A71:B71"/>
    <mergeCell ref="E2:AN2"/>
    <mergeCell ref="A69:B69"/>
    <mergeCell ref="C2:C7"/>
    <mergeCell ref="N5:N7"/>
    <mergeCell ref="O5:O7"/>
    <mergeCell ref="P5:P7"/>
    <mergeCell ref="E5:E7"/>
    <mergeCell ref="H6:H7"/>
    <mergeCell ref="G5:G7"/>
    <mergeCell ref="J6:J7"/>
    <mergeCell ref="AO2:AP6"/>
    <mergeCell ref="AQ2:AQ7"/>
    <mergeCell ref="E3:V3"/>
    <mergeCell ref="W3:AG3"/>
    <mergeCell ref="AH3:AN5"/>
    <mergeCell ref="E4:P4"/>
    <mergeCell ref="Q4:V4"/>
    <mergeCell ref="F5:F7"/>
    <mergeCell ref="AB4:AG4"/>
    <mergeCell ref="H5:M5"/>
    <mergeCell ref="AB5:AB7"/>
    <mergeCell ref="AC5:AC7"/>
    <mergeCell ref="X5:X7"/>
    <mergeCell ref="I6:I7"/>
    <mergeCell ref="W5:W7"/>
    <mergeCell ref="Q5:Q7"/>
    <mergeCell ref="K6:K7"/>
    <mergeCell ref="L6:L7"/>
    <mergeCell ref="M6:M7"/>
    <mergeCell ref="W4:AA4"/>
    <mergeCell ref="Y5:Y7"/>
    <mergeCell ref="Z5:Z7"/>
    <mergeCell ref="AA5:AA7"/>
    <mergeCell ref="R5:R7"/>
    <mergeCell ref="S5:S7"/>
    <mergeCell ref="T5:T7"/>
    <mergeCell ref="U5:U7"/>
    <mergeCell ref="V5:V7"/>
    <mergeCell ref="AH6:AK6"/>
    <mergeCell ref="AL6:AN6"/>
    <mergeCell ref="AD5:AD7"/>
    <mergeCell ref="AE5:AE7"/>
    <mergeCell ref="AF5:AF7"/>
    <mergeCell ref="AG5:AG7"/>
  </mergeCells>
  <phoneticPr fontId="8" type="noConversion"/>
  <pageMargins left="0.74803149606299213" right="0.39370078740157483" top="0.39370078740157483" bottom="0.39370078740157483" header="0.51181102362204722" footer="0.51181102362204722"/>
  <pageSetup paperSize="9" scale="74"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Y50"/>
  <sheetViews>
    <sheetView workbookViewId="0">
      <selection activeCell="AS9" sqref="AS9:AV10"/>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238</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2</v>
      </c>
      <c r="D12" s="8">
        <f>F12+R12+X12+AC12+AI12+AM12+AP12</f>
        <v>0</v>
      </c>
      <c r="E12" s="98"/>
      <c r="F12" s="10"/>
      <c r="G12" s="9">
        <f t="shared" ref="G12:G19" si="0">E12-SUM(H12:M12)</f>
        <v>0</v>
      </c>
      <c r="H12" s="10"/>
      <c r="I12" s="10"/>
      <c r="J12" s="10"/>
      <c r="K12" s="10"/>
      <c r="L12" s="10"/>
      <c r="M12" s="10"/>
      <c r="N12" s="10"/>
      <c r="O12" s="10"/>
      <c r="P12" s="99"/>
      <c r="Q12" s="100">
        <v>1</v>
      </c>
      <c r="R12" s="10"/>
      <c r="S12" s="10">
        <v>1</v>
      </c>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v>1</v>
      </c>
      <c r="AM12" s="10"/>
      <c r="AN12" s="10">
        <v>1</v>
      </c>
      <c r="AO12" s="63">
        <f>AP12</f>
        <v>0</v>
      </c>
      <c r="AP12" s="10"/>
      <c r="AQ12" s="10">
        <v>92</v>
      </c>
      <c r="AR12" s="4"/>
      <c r="AS12" s="104"/>
      <c r="AT12" s="4"/>
      <c r="AU12" s="4"/>
      <c r="AV12" s="4"/>
      <c r="AW12" s="4"/>
      <c r="AX12" s="4"/>
      <c r="AY12" s="4"/>
    </row>
    <row r="13" spans="1:51" ht="12" customHeight="1">
      <c r="A13" s="2" t="s">
        <v>88</v>
      </c>
      <c r="B13" s="33" t="s">
        <v>1</v>
      </c>
      <c r="C13" s="8">
        <f t="shared" ref="C13:D23" si="1">E13+Q13+W13+AB13+AH13+AL13+AO13</f>
        <v>24</v>
      </c>
      <c r="D13" s="8">
        <f t="shared" si="1"/>
        <v>6</v>
      </c>
      <c r="E13" s="98">
        <v>14</v>
      </c>
      <c r="F13" s="10">
        <v>1</v>
      </c>
      <c r="G13" s="9">
        <f t="shared" si="0"/>
        <v>10</v>
      </c>
      <c r="H13" s="10">
        <v>4</v>
      </c>
      <c r="I13" s="10"/>
      <c r="J13" s="10"/>
      <c r="K13" s="10"/>
      <c r="L13" s="10"/>
      <c r="M13" s="10"/>
      <c r="N13" s="10">
        <v>7</v>
      </c>
      <c r="O13" s="10"/>
      <c r="P13" s="99">
        <v>4</v>
      </c>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v>8</v>
      </c>
      <c r="AM13" s="10">
        <v>3</v>
      </c>
      <c r="AN13" s="10">
        <v>5</v>
      </c>
      <c r="AO13" s="63">
        <v>2</v>
      </c>
      <c r="AP13" s="10">
        <v>2</v>
      </c>
      <c r="AQ13" s="10">
        <v>10</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51</v>
      </c>
      <c r="D17" s="8">
        <f t="shared" si="1"/>
        <v>26</v>
      </c>
      <c r="E17" s="161">
        <v>20</v>
      </c>
      <c r="F17" s="34">
        <v>6</v>
      </c>
      <c r="G17" s="9">
        <f>E17-SUM(H17:M17)</f>
        <v>12</v>
      </c>
      <c r="H17" s="34">
        <v>2</v>
      </c>
      <c r="I17" s="34">
        <v>3</v>
      </c>
      <c r="J17" s="34">
        <v>2</v>
      </c>
      <c r="K17" s="34">
        <v>1</v>
      </c>
      <c r="L17" s="34">
        <v>0</v>
      </c>
      <c r="M17" s="34">
        <v>0</v>
      </c>
      <c r="N17" s="34">
        <v>16</v>
      </c>
      <c r="O17" s="34">
        <v>0</v>
      </c>
      <c r="P17" s="105">
        <v>1</v>
      </c>
      <c r="Q17" s="106">
        <v>2</v>
      </c>
      <c r="R17" s="34">
        <v>0</v>
      </c>
      <c r="S17" s="34">
        <v>0</v>
      </c>
      <c r="T17" s="34">
        <v>0</v>
      </c>
      <c r="U17" s="34">
        <v>2</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4</v>
      </c>
      <c r="AM17" s="34">
        <v>1</v>
      </c>
      <c r="AN17" s="34">
        <v>3</v>
      </c>
      <c r="AO17" s="34">
        <v>25</v>
      </c>
      <c r="AP17" s="34">
        <v>19</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77</v>
      </c>
      <c r="D24" s="13">
        <f>SUM(D12:D23)</f>
        <v>32</v>
      </c>
      <c r="E24" s="115">
        <f>SUM(E12:E23)</f>
        <v>34</v>
      </c>
      <c r="F24" s="116">
        <f>SUM(F12:F23)</f>
        <v>7</v>
      </c>
      <c r="G24" s="116">
        <f>SUM(G12:G23)</f>
        <v>22</v>
      </c>
      <c r="H24" s="116">
        <f t="shared" ref="H24:AH24" si="2">SUM(H12:H23)</f>
        <v>6</v>
      </c>
      <c r="I24" s="116">
        <f t="shared" si="2"/>
        <v>3</v>
      </c>
      <c r="J24" s="116">
        <f t="shared" si="2"/>
        <v>2</v>
      </c>
      <c r="K24" s="116">
        <f t="shared" si="2"/>
        <v>1</v>
      </c>
      <c r="L24" s="116">
        <f t="shared" si="2"/>
        <v>0</v>
      </c>
      <c r="M24" s="116">
        <f t="shared" si="2"/>
        <v>0</v>
      </c>
      <c r="N24" s="116">
        <f t="shared" si="2"/>
        <v>23</v>
      </c>
      <c r="O24" s="116">
        <f t="shared" si="2"/>
        <v>0</v>
      </c>
      <c r="P24" s="117">
        <f t="shared" si="2"/>
        <v>5</v>
      </c>
      <c r="Q24" s="116">
        <f t="shared" si="2"/>
        <v>3</v>
      </c>
      <c r="R24" s="116">
        <f t="shared" si="2"/>
        <v>0</v>
      </c>
      <c r="S24" s="116">
        <f t="shared" si="2"/>
        <v>1</v>
      </c>
      <c r="T24" s="116">
        <f t="shared" si="2"/>
        <v>0</v>
      </c>
      <c r="U24" s="116">
        <f t="shared" si="2"/>
        <v>2</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13</v>
      </c>
      <c r="AM24" s="13">
        <f t="shared" si="3"/>
        <v>4</v>
      </c>
      <c r="AN24" s="13">
        <f>SUM(AN12:AN23)</f>
        <v>9</v>
      </c>
      <c r="AO24" s="13">
        <f t="shared" si="3"/>
        <v>27</v>
      </c>
      <c r="AP24" s="13">
        <f>SUM(AP12:AP23)</f>
        <v>21</v>
      </c>
      <c r="AQ24" s="14">
        <f>SUM(AQ12:AQ23)</f>
        <v>102</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S9:AV10"/>
    <mergeCell ref="A24:B24"/>
    <mergeCell ref="AE8:AE10"/>
    <mergeCell ref="AF8:AF10"/>
    <mergeCell ref="AG8:AG10"/>
    <mergeCell ref="H9:H10"/>
    <mergeCell ref="H8:M8"/>
    <mergeCell ref="N8:N10"/>
    <mergeCell ref="O8:O10"/>
    <mergeCell ref="AH9:AK9"/>
    <mergeCell ref="AL9:AN9"/>
    <mergeCell ref="I9:I10"/>
    <mergeCell ref="J9:J10"/>
    <mergeCell ref="K9:K10"/>
    <mergeCell ref="T8:T10"/>
    <mergeCell ref="U8:U10"/>
    <mergeCell ref="V8:V10"/>
    <mergeCell ref="W8:W10"/>
    <mergeCell ref="Y8:Y10"/>
    <mergeCell ref="X8:X10"/>
    <mergeCell ref="A1:AQ1"/>
    <mergeCell ref="A2:AQ2"/>
    <mergeCell ref="A3:AQ3"/>
    <mergeCell ref="A4:AQ4"/>
    <mergeCell ref="A5:A10"/>
    <mergeCell ref="B5:B10"/>
    <mergeCell ref="C5:C10"/>
    <mergeCell ref="P8:P10"/>
    <mergeCell ref="Q8:Q10"/>
    <mergeCell ref="R8:R10"/>
    <mergeCell ref="Q7:V7"/>
    <mergeCell ref="W7:AA7"/>
    <mergeCell ref="Z8:Z10"/>
    <mergeCell ref="AA8:AA10"/>
    <mergeCell ref="AB8:AB10"/>
    <mergeCell ref="AC8:AC10"/>
    <mergeCell ref="AQ5:AQ10"/>
    <mergeCell ref="E6:V6"/>
    <mergeCell ref="D5:D10"/>
    <mergeCell ref="E5:AN5"/>
    <mergeCell ref="AO5:AP9"/>
    <mergeCell ref="AB7:AG7"/>
    <mergeCell ref="W6:AG6"/>
    <mergeCell ref="AH6:AN8"/>
    <mergeCell ref="E7:P7"/>
    <mergeCell ref="G8:G10"/>
    <mergeCell ref="E8:E10"/>
    <mergeCell ref="F8:F10"/>
    <mergeCell ref="L9:L10"/>
    <mergeCell ref="M9:M10"/>
    <mergeCell ref="AD8:AD10"/>
    <mergeCell ref="S8:S10"/>
  </mergeCells>
  <phoneticPr fontId="8" type="noConversion"/>
  <conditionalFormatting sqref="AL17:AQ19 H17:AG19 E17:F19">
    <cfRule type="cellIs" dxfId="350" priority="8" stopIfTrue="1" operator="equal">
      <formula>0</formula>
    </cfRule>
  </conditionalFormatting>
  <conditionalFormatting sqref="AH12:AH16">
    <cfRule type="cellIs" dxfId="349" priority="7" stopIfTrue="1" operator="equal">
      <formula>0</formula>
    </cfRule>
  </conditionalFormatting>
  <conditionalFormatting sqref="AL12:AL16">
    <cfRule type="cellIs" dxfId="348" priority="6" stopIfTrue="1" operator="equal">
      <formula>0</formula>
    </cfRule>
  </conditionalFormatting>
  <conditionalFormatting sqref="AH20:AH23">
    <cfRule type="cellIs" dxfId="347" priority="5" stopIfTrue="1" operator="equal">
      <formula>0</formula>
    </cfRule>
  </conditionalFormatting>
  <conditionalFormatting sqref="W12:W16">
    <cfRule type="cellIs" dxfId="346" priority="4" stopIfTrue="1" operator="equal">
      <formula>0</formula>
    </cfRule>
  </conditionalFormatting>
  <conditionalFormatting sqref="AB12:AB16">
    <cfRule type="cellIs" dxfId="345" priority="3" stopIfTrue="1" operator="equal">
      <formula>0</formula>
    </cfRule>
  </conditionalFormatting>
  <conditionalFormatting sqref="Q12:Q16">
    <cfRule type="cellIs" dxfId="344" priority="2" stopIfTrue="1" operator="equal">
      <formula>0</formula>
    </cfRule>
  </conditionalFormatting>
  <conditionalFormatting sqref="AO12:AO16">
    <cfRule type="cellIs" dxfId="343" priority="1" stopIfTrue="1" operator="equal">
      <formula>0</formula>
    </cfRule>
  </conditionalFormatting>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Y50"/>
  <sheetViews>
    <sheetView workbookViewId="0">
      <selection activeCell="AS21" sqref="AS2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239</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30</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1</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v>1</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21</v>
      </c>
      <c r="D18" s="8">
        <f t="shared" si="1"/>
        <v>8</v>
      </c>
      <c r="E18" s="161">
        <v>11</v>
      </c>
      <c r="F18" s="34">
        <v>2</v>
      </c>
      <c r="G18" s="9">
        <f t="shared" si="0"/>
        <v>4</v>
      </c>
      <c r="H18" s="34">
        <v>7</v>
      </c>
      <c r="I18" s="34">
        <v>0</v>
      </c>
      <c r="J18" s="34">
        <v>0</v>
      </c>
      <c r="K18" s="34">
        <v>0</v>
      </c>
      <c r="L18" s="34">
        <v>0</v>
      </c>
      <c r="M18" s="34">
        <v>0</v>
      </c>
      <c r="N18" s="34">
        <v>11</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3</v>
      </c>
      <c r="AM18" s="34">
        <v>1</v>
      </c>
      <c r="AN18" s="34">
        <v>3</v>
      </c>
      <c r="AO18" s="34">
        <v>7</v>
      </c>
      <c r="AP18" s="34">
        <v>5</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22</v>
      </c>
      <c r="D24" s="13">
        <f>SUM(D12:D23)</f>
        <v>8</v>
      </c>
      <c r="E24" s="115">
        <f>SUM(E12:E23)</f>
        <v>11</v>
      </c>
      <c r="F24" s="116">
        <f>SUM(F12:F23)</f>
        <v>2</v>
      </c>
      <c r="G24" s="116">
        <f>SUM(G12:G23)</f>
        <v>4</v>
      </c>
      <c r="H24" s="116">
        <f t="shared" ref="H24:AH24" si="2">SUM(H12:H23)</f>
        <v>7</v>
      </c>
      <c r="I24" s="116">
        <f t="shared" si="2"/>
        <v>0</v>
      </c>
      <c r="J24" s="116">
        <f t="shared" si="2"/>
        <v>0</v>
      </c>
      <c r="K24" s="116">
        <f t="shared" si="2"/>
        <v>0</v>
      </c>
      <c r="L24" s="116">
        <f t="shared" si="2"/>
        <v>0</v>
      </c>
      <c r="M24" s="116">
        <f t="shared" si="2"/>
        <v>0</v>
      </c>
      <c r="N24" s="116">
        <f t="shared" si="2"/>
        <v>11</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4</v>
      </c>
      <c r="AM24" s="13">
        <f t="shared" si="3"/>
        <v>1</v>
      </c>
      <c r="AN24" s="13">
        <f>SUM(AN12:AN23)</f>
        <v>3</v>
      </c>
      <c r="AO24" s="13">
        <f t="shared" si="3"/>
        <v>7</v>
      </c>
      <c r="AP24" s="13">
        <f>SUM(AP12:AP23)</f>
        <v>5</v>
      </c>
      <c r="AQ24" s="14">
        <f>SUM(AQ12:AQ23)</f>
        <v>30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342" priority="8" stopIfTrue="1" operator="equal">
      <formula>0</formula>
    </cfRule>
  </conditionalFormatting>
  <conditionalFormatting sqref="AH12:AH16">
    <cfRule type="cellIs" dxfId="341" priority="7" stopIfTrue="1" operator="equal">
      <formula>0</formula>
    </cfRule>
  </conditionalFormatting>
  <conditionalFormatting sqref="AL12:AL16">
    <cfRule type="cellIs" dxfId="340" priority="6" stopIfTrue="1" operator="equal">
      <formula>0</formula>
    </cfRule>
  </conditionalFormatting>
  <conditionalFormatting sqref="AH20:AH23">
    <cfRule type="cellIs" dxfId="339" priority="5" stopIfTrue="1" operator="equal">
      <formula>0</formula>
    </cfRule>
  </conditionalFormatting>
  <conditionalFormatting sqref="W12:W16">
    <cfRule type="cellIs" dxfId="338" priority="4" stopIfTrue="1" operator="equal">
      <formula>0</formula>
    </cfRule>
  </conditionalFormatting>
  <conditionalFormatting sqref="AB12:AB16">
    <cfRule type="cellIs" dxfId="337" priority="3" stopIfTrue="1" operator="equal">
      <formula>0</formula>
    </cfRule>
  </conditionalFormatting>
  <conditionalFormatting sqref="Q12:Q16">
    <cfRule type="cellIs" dxfId="336" priority="2" stopIfTrue="1" operator="equal">
      <formula>0</formula>
    </cfRule>
  </conditionalFormatting>
  <conditionalFormatting sqref="AO12:AO16">
    <cfRule type="cellIs" dxfId="335" priority="1" stopIfTrue="1" operator="equal">
      <formula>0</formula>
    </cfRule>
  </conditionalFormatting>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Y51"/>
  <sheetViews>
    <sheetView workbookViewId="0">
      <selection activeCell="AT13" sqref="AT13"/>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240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167</v>
      </c>
      <c r="D12" s="8">
        <f>F12+R12+X12+AC12+AI12+AM12+AP12</f>
        <v>45</v>
      </c>
      <c r="E12" s="98">
        <v>68</v>
      </c>
      <c r="F12" s="10">
        <v>20</v>
      </c>
      <c r="G12" s="9">
        <f t="shared" ref="G12:G19" si="0">E12-SUM(H12:M12)</f>
        <v>28</v>
      </c>
      <c r="H12" s="10">
        <v>9</v>
      </c>
      <c r="I12" s="10">
        <v>10</v>
      </c>
      <c r="J12" s="10">
        <v>12</v>
      </c>
      <c r="K12" s="10">
        <v>4</v>
      </c>
      <c r="L12" s="10">
        <v>1</v>
      </c>
      <c r="M12" s="10">
        <v>4</v>
      </c>
      <c r="N12" s="10">
        <v>44</v>
      </c>
      <c r="O12" s="10">
        <v>10</v>
      </c>
      <c r="P12" s="99">
        <v>14</v>
      </c>
      <c r="Q12" s="100">
        <v>17</v>
      </c>
      <c r="R12" s="10">
        <v>8</v>
      </c>
      <c r="S12" s="10">
        <v>3</v>
      </c>
      <c r="T12" s="10">
        <v>3</v>
      </c>
      <c r="U12" s="10"/>
      <c r="V12" s="101">
        <v>7</v>
      </c>
      <c r="W12" s="102">
        <v>13</v>
      </c>
      <c r="X12" s="10">
        <v>7</v>
      </c>
      <c r="Y12" s="10">
        <v>5</v>
      </c>
      <c r="Z12" s="10">
        <v>1</v>
      </c>
      <c r="AA12" s="103">
        <v>7</v>
      </c>
      <c r="AB12" s="100">
        <v>5</v>
      </c>
      <c r="AC12" s="10"/>
      <c r="AD12" s="10"/>
      <c r="AE12" s="10"/>
      <c r="AF12" s="10">
        <v>4</v>
      </c>
      <c r="AG12" s="101">
        <v>1</v>
      </c>
      <c r="AH12" s="102">
        <f>AJ12+AK12</f>
        <v>0</v>
      </c>
      <c r="AI12" s="10"/>
      <c r="AJ12" s="10"/>
      <c r="AK12" s="10"/>
      <c r="AL12" s="63">
        <v>25</v>
      </c>
      <c r="AM12" s="10">
        <v>10</v>
      </c>
      <c r="AN12" s="10">
        <v>17</v>
      </c>
      <c r="AO12" s="63">
        <v>39</v>
      </c>
      <c r="AP12" s="10"/>
      <c r="AQ12" s="10">
        <v>95</v>
      </c>
      <c r="AR12" s="4"/>
      <c r="AS12" s="104"/>
      <c r="AT12" s="4"/>
      <c r="AU12" s="4"/>
      <c r="AV12" s="4"/>
      <c r="AW12" s="4"/>
      <c r="AX12" s="4"/>
      <c r="AY12" s="4"/>
    </row>
    <row r="13" spans="1:51" ht="12" customHeight="1">
      <c r="A13" s="2" t="s">
        <v>88</v>
      </c>
      <c r="B13" s="33" t="s">
        <v>1</v>
      </c>
      <c r="C13" s="8">
        <f t="shared" ref="C13:D23" si="1">E13+Q13+W13+AB13+AH13+AL13+AO13</f>
        <v>255</v>
      </c>
      <c r="D13" s="8">
        <f t="shared" si="1"/>
        <v>37</v>
      </c>
      <c r="E13" s="98">
        <v>101</v>
      </c>
      <c r="F13" s="10">
        <v>14</v>
      </c>
      <c r="G13" s="9">
        <f t="shared" si="0"/>
        <v>71</v>
      </c>
      <c r="H13" s="10">
        <v>13</v>
      </c>
      <c r="I13" s="10">
        <v>1</v>
      </c>
      <c r="J13" s="10">
        <v>4</v>
      </c>
      <c r="K13" s="10">
        <v>0</v>
      </c>
      <c r="L13" s="10">
        <v>2</v>
      </c>
      <c r="M13" s="10">
        <v>10</v>
      </c>
      <c r="N13" s="10">
        <v>41</v>
      </c>
      <c r="O13" s="10">
        <v>9</v>
      </c>
      <c r="P13" s="99">
        <v>13</v>
      </c>
      <c r="Q13" s="100">
        <v>12</v>
      </c>
      <c r="R13" s="10">
        <v>5</v>
      </c>
      <c r="S13" s="10">
        <v>1</v>
      </c>
      <c r="T13" s="10">
        <v>3</v>
      </c>
      <c r="U13" s="10">
        <v>4</v>
      </c>
      <c r="V13" s="101">
        <v>1</v>
      </c>
      <c r="W13" s="102">
        <v>21</v>
      </c>
      <c r="X13" s="10">
        <v>7</v>
      </c>
      <c r="Y13" s="10">
        <v>7</v>
      </c>
      <c r="Z13" s="10">
        <v>3</v>
      </c>
      <c r="AA13" s="103">
        <v>9</v>
      </c>
      <c r="AB13" s="100">
        <v>10</v>
      </c>
      <c r="AC13" s="10">
        <v>4</v>
      </c>
      <c r="AD13" s="10">
        <v>1</v>
      </c>
      <c r="AE13" s="10">
        <v>3</v>
      </c>
      <c r="AF13" s="10"/>
      <c r="AG13" s="101">
        <v>5</v>
      </c>
      <c r="AH13" s="102">
        <f>AJ13+AK13</f>
        <v>0</v>
      </c>
      <c r="AI13" s="10"/>
      <c r="AJ13" s="10"/>
      <c r="AK13" s="10"/>
      <c r="AL13" s="63">
        <v>42</v>
      </c>
      <c r="AM13" s="10">
        <v>7</v>
      </c>
      <c r="AN13" s="10">
        <v>22</v>
      </c>
      <c r="AO13" s="63">
        <v>69</v>
      </c>
      <c r="AP13" s="10"/>
      <c r="AQ13" s="10">
        <v>104</v>
      </c>
      <c r="AR13" s="4"/>
      <c r="AS13" s="104"/>
      <c r="AT13" s="4"/>
      <c r="AU13" s="4"/>
      <c r="AV13" s="4"/>
      <c r="AW13" s="4"/>
      <c r="AX13" s="4"/>
      <c r="AY13" s="4"/>
    </row>
    <row r="14" spans="1:51" ht="30.75" customHeight="1">
      <c r="A14" s="2" t="s">
        <v>90</v>
      </c>
      <c r="B14" s="32" t="s">
        <v>157</v>
      </c>
      <c r="C14" s="8">
        <f t="shared" si="1"/>
        <v>13</v>
      </c>
      <c r="D14" s="8">
        <f t="shared" si="1"/>
        <v>2</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v>10</v>
      </c>
      <c r="AM14" s="10">
        <v>2</v>
      </c>
      <c r="AN14" s="10">
        <v>8</v>
      </c>
      <c r="AO14" s="63">
        <v>3</v>
      </c>
      <c r="AP14" s="10"/>
      <c r="AQ14" s="10">
        <v>12</v>
      </c>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79</v>
      </c>
      <c r="D16" s="8">
        <f t="shared" si="1"/>
        <v>29</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v>79</v>
      </c>
      <c r="AP16" s="10">
        <v>29</v>
      </c>
      <c r="AQ16" s="10"/>
      <c r="AR16" s="4"/>
      <c r="AS16" s="104"/>
      <c r="AT16" s="4"/>
      <c r="AU16" s="4"/>
      <c r="AV16" s="4"/>
      <c r="AW16" s="4"/>
      <c r="AX16" s="4"/>
      <c r="AY16" s="4"/>
    </row>
    <row r="17" spans="1:51" ht="13.5" customHeight="1">
      <c r="A17" s="2" t="s">
        <v>95</v>
      </c>
      <c r="B17" s="32" t="s">
        <v>3</v>
      </c>
      <c r="C17" s="8">
        <f t="shared" si="1"/>
        <v>172</v>
      </c>
      <c r="D17" s="8">
        <f t="shared" si="1"/>
        <v>91</v>
      </c>
      <c r="E17" s="161">
        <v>113</v>
      </c>
      <c r="F17" s="34">
        <v>52</v>
      </c>
      <c r="G17" s="9">
        <f>E17-SUM(H17:M17)</f>
        <v>17</v>
      </c>
      <c r="H17" s="34">
        <v>34</v>
      </c>
      <c r="I17" s="34">
        <v>11</v>
      </c>
      <c r="J17" s="34">
        <v>42</v>
      </c>
      <c r="K17" s="34">
        <v>5</v>
      </c>
      <c r="L17" s="34">
        <v>4</v>
      </c>
      <c r="M17" s="34">
        <v>0</v>
      </c>
      <c r="N17" s="34">
        <v>86</v>
      </c>
      <c r="O17" s="34">
        <v>14</v>
      </c>
      <c r="P17" s="105">
        <v>12</v>
      </c>
      <c r="Q17" s="106">
        <v>1</v>
      </c>
      <c r="R17" s="34">
        <v>0</v>
      </c>
      <c r="S17" s="34">
        <v>1</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11</v>
      </c>
      <c r="AM17" s="34">
        <v>8</v>
      </c>
      <c r="AN17" s="34">
        <v>3</v>
      </c>
      <c r="AO17" s="34">
        <v>47</v>
      </c>
      <c r="AP17" s="34">
        <v>31</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686</v>
      </c>
      <c r="D24" s="13">
        <f>SUM(D12:D23)</f>
        <v>204</v>
      </c>
      <c r="E24" s="115">
        <f>SUM(E12:E23)</f>
        <v>282</v>
      </c>
      <c r="F24" s="116">
        <f>SUM(F12:F23)</f>
        <v>86</v>
      </c>
      <c r="G24" s="116">
        <f>SUM(G12:G23)</f>
        <v>116</v>
      </c>
      <c r="H24" s="116">
        <f t="shared" ref="H24:AH24" si="2">SUM(H12:H23)</f>
        <v>56</v>
      </c>
      <c r="I24" s="116">
        <f t="shared" si="2"/>
        <v>22</v>
      </c>
      <c r="J24" s="116">
        <f t="shared" si="2"/>
        <v>58</v>
      </c>
      <c r="K24" s="116">
        <f t="shared" si="2"/>
        <v>9</v>
      </c>
      <c r="L24" s="116">
        <f t="shared" si="2"/>
        <v>7</v>
      </c>
      <c r="M24" s="116">
        <f t="shared" si="2"/>
        <v>14</v>
      </c>
      <c r="N24" s="116">
        <f t="shared" si="2"/>
        <v>171</v>
      </c>
      <c r="O24" s="116">
        <f t="shared" si="2"/>
        <v>33</v>
      </c>
      <c r="P24" s="117">
        <f t="shared" si="2"/>
        <v>39</v>
      </c>
      <c r="Q24" s="116">
        <f t="shared" si="2"/>
        <v>30</v>
      </c>
      <c r="R24" s="116">
        <f t="shared" si="2"/>
        <v>13</v>
      </c>
      <c r="S24" s="116">
        <f t="shared" si="2"/>
        <v>5</v>
      </c>
      <c r="T24" s="116">
        <f t="shared" si="2"/>
        <v>6</v>
      </c>
      <c r="U24" s="116">
        <f t="shared" si="2"/>
        <v>4</v>
      </c>
      <c r="V24" s="118">
        <f t="shared" si="2"/>
        <v>8</v>
      </c>
      <c r="W24" s="116">
        <f t="shared" si="2"/>
        <v>34</v>
      </c>
      <c r="X24" s="116">
        <f t="shared" si="2"/>
        <v>14</v>
      </c>
      <c r="Y24" s="116">
        <f t="shared" si="2"/>
        <v>12</v>
      </c>
      <c r="Z24" s="116">
        <f t="shared" si="2"/>
        <v>4</v>
      </c>
      <c r="AA24" s="116">
        <f t="shared" si="2"/>
        <v>16</v>
      </c>
      <c r="AB24" s="119">
        <f t="shared" si="2"/>
        <v>15</v>
      </c>
      <c r="AC24" s="116">
        <f t="shared" si="2"/>
        <v>4</v>
      </c>
      <c r="AD24" s="116">
        <f t="shared" si="2"/>
        <v>1</v>
      </c>
      <c r="AE24" s="116">
        <f t="shared" si="2"/>
        <v>3</v>
      </c>
      <c r="AF24" s="116">
        <f t="shared" si="2"/>
        <v>4</v>
      </c>
      <c r="AG24" s="118">
        <f t="shared" si="2"/>
        <v>6</v>
      </c>
      <c r="AH24" s="120">
        <f t="shared" si="2"/>
        <v>0</v>
      </c>
      <c r="AI24" s="13">
        <f>SUM(AI12:AI23)</f>
        <v>0</v>
      </c>
      <c r="AJ24" s="13">
        <f t="shared" ref="AJ24:AO24" si="3">SUM(AJ12:AJ23)</f>
        <v>0</v>
      </c>
      <c r="AK24" s="13">
        <f t="shared" si="3"/>
        <v>0</v>
      </c>
      <c r="AL24" s="13">
        <f t="shared" si="3"/>
        <v>88</v>
      </c>
      <c r="AM24" s="13">
        <f t="shared" si="3"/>
        <v>27</v>
      </c>
      <c r="AN24" s="13">
        <f>SUM(AN12:AN23)</f>
        <v>50</v>
      </c>
      <c r="AO24" s="13">
        <f t="shared" si="3"/>
        <v>237</v>
      </c>
      <c r="AP24" s="13">
        <f>SUM(AP12:AP23)</f>
        <v>60</v>
      </c>
      <c r="AQ24" s="14">
        <f>SUM(AQ12:AQ23)</f>
        <v>211</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3"/>
      <c r="B28" s="3"/>
      <c r="C28" s="3"/>
      <c r="D28" s="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3"/>
      <c r="AI28" s="3"/>
      <c r="AJ28" s="3"/>
      <c r="AK28" s="3"/>
      <c r="AL28" s="3"/>
      <c r="AM28" s="3"/>
      <c r="AN28" s="3"/>
      <c r="AO28" s="3"/>
      <c r="AP28" s="3"/>
      <c r="AQ28" s="3"/>
      <c r="AR28"/>
      <c r="AS28" s="4"/>
      <c r="AT28" s="4"/>
      <c r="AU28" s="4"/>
      <c r="AV28" s="4"/>
      <c r="AW28" s="4"/>
      <c r="AX28" s="4"/>
      <c r="AY28" s="4"/>
    </row>
    <row r="29" spans="1:51">
      <c r="A29" s="292" t="s">
        <v>22</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35"/>
    </row>
    <row r="30" spans="1:51" ht="41.25" customHeight="1">
      <c r="A30" s="293" t="s">
        <v>184</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27" customHeight="1">
      <c r="A31" s="293" t="s">
        <v>198</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row>
    <row r="32" spans="1:51" ht="51.75" customHeight="1">
      <c r="A32" s="290" t="s">
        <v>185</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199</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1" customHeight="1">
      <c r="A34" s="290" t="s">
        <v>200</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ht="26.25" customHeight="1">
      <c r="A35" s="291" t="s">
        <v>201</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row>
    <row r="36" spans="1:44" customFormat="1" ht="15.75" customHeight="1">
      <c r="A36" s="299" t="s">
        <v>202</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30" customHeight="1">
      <c r="A37" s="299" t="s">
        <v>203</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row>
    <row r="38" spans="1:44" customFormat="1" ht="18" customHeight="1">
      <c r="A38" s="299" t="s">
        <v>204</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30.75" customHeight="1">
      <c r="A39" s="299" t="s">
        <v>205</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6.5" customHeight="1">
      <c r="A40" s="299" t="s">
        <v>206</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ustomFormat="1" ht="18" customHeight="1">
      <c r="A41" s="299" t="s">
        <v>207</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row>
    <row r="42" spans="1:4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row r="51" spans="1:43">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row>
  </sheetData>
  <mergeCells count="66">
    <mergeCell ref="A32:AR32"/>
    <mergeCell ref="A41:AO41"/>
    <mergeCell ref="A42:AR42"/>
    <mergeCell ref="A35:AR35"/>
    <mergeCell ref="A36:AM36"/>
    <mergeCell ref="A37:AM37"/>
    <mergeCell ref="A38:AO38"/>
    <mergeCell ref="A39:AO39"/>
    <mergeCell ref="A40:AO40"/>
    <mergeCell ref="A33:AR33"/>
    <mergeCell ref="A34:AR34"/>
    <mergeCell ref="A29:AQ29"/>
    <mergeCell ref="A30:AR30"/>
    <mergeCell ref="A31:AR31"/>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334" priority="8" stopIfTrue="1" operator="equal">
      <formula>0</formula>
    </cfRule>
  </conditionalFormatting>
  <conditionalFormatting sqref="AH12:AH16">
    <cfRule type="cellIs" dxfId="333" priority="7" stopIfTrue="1" operator="equal">
      <formula>0</formula>
    </cfRule>
  </conditionalFormatting>
  <conditionalFormatting sqref="AL12:AL16">
    <cfRule type="cellIs" dxfId="332" priority="6" stopIfTrue="1" operator="equal">
      <formula>0</formula>
    </cfRule>
  </conditionalFormatting>
  <conditionalFormatting sqref="AH20:AH23">
    <cfRule type="cellIs" dxfId="331" priority="5" stopIfTrue="1" operator="equal">
      <formula>0</formula>
    </cfRule>
  </conditionalFormatting>
  <conditionalFormatting sqref="W12:W16">
    <cfRule type="cellIs" dxfId="330" priority="4" stopIfTrue="1" operator="equal">
      <formula>0</formula>
    </cfRule>
  </conditionalFormatting>
  <conditionalFormatting sqref="AB12:AB16">
    <cfRule type="cellIs" dxfId="329" priority="3" stopIfTrue="1" operator="equal">
      <formula>0</formula>
    </cfRule>
  </conditionalFormatting>
  <conditionalFormatting sqref="Q12:Q16">
    <cfRule type="cellIs" dxfId="328" priority="2" stopIfTrue="1" operator="equal">
      <formula>0</formula>
    </cfRule>
  </conditionalFormatting>
  <conditionalFormatting sqref="AO12:AO16">
    <cfRule type="cellIs" dxfId="327" priority="1" stopIfTrue="1" operator="equal">
      <formula>0</formula>
    </cfRule>
  </conditionalFormatting>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AY51"/>
  <sheetViews>
    <sheetView workbookViewId="0">
      <selection activeCell="O13" sqref="O13"/>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241</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28</v>
      </c>
      <c r="D12" s="8">
        <f>F12+R12+X12+AC12+AI12+AM12+AP12</f>
        <v>5</v>
      </c>
      <c r="E12" s="98">
        <v>21</v>
      </c>
      <c r="F12" s="10">
        <v>3</v>
      </c>
      <c r="G12" s="9">
        <f t="shared" ref="G12:G19" si="0">E12-SUM(H12:M12)</f>
        <v>4</v>
      </c>
      <c r="H12" s="10">
        <v>7</v>
      </c>
      <c r="I12" s="10">
        <v>3</v>
      </c>
      <c r="J12" s="10">
        <v>3</v>
      </c>
      <c r="K12" s="10"/>
      <c r="L12" s="10">
        <v>1</v>
      </c>
      <c r="M12" s="10">
        <v>3</v>
      </c>
      <c r="N12" s="10">
        <v>1</v>
      </c>
      <c r="O12" s="10">
        <v>1</v>
      </c>
      <c r="P12" s="99">
        <v>3</v>
      </c>
      <c r="Q12" s="100">
        <f>S12+T12+U12+V12</f>
        <v>0</v>
      </c>
      <c r="R12" s="10"/>
      <c r="S12" s="10"/>
      <c r="T12" s="10"/>
      <c r="U12" s="10"/>
      <c r="V12" s="101"/>
      <c r="W12" s="102">
        <v>1</v>
      </c>
      <c r="X12" s="10"/>
      <c r="Y12" s="10"/>
      <c r="Z12" s="10"/>
      <c r="AA12" s="103">
        <v>1</v>
      </c>
      <c r="AB12" s="100">
        <f>AD12+AE12+AF12+AG12</f>
        <v>0</v>
      </c>
      <c r="AC12" s="10"/>
      <c r="AD12" s="10"/>
      <c r="AE12" s="10"/>
      <c r="AF12" s="10"/>
      <c r="AG12" s="101"/>
      <c r="AH12" s="102">
        <f>AJ12+AK12</f>
        <v>0</v>
      </c>
      <c r="AI12" s="10"/>
      <c r="AJ12" s="10"/>
      <c r="AK12" s="10"/>
      <c r="AL12" s="63">
        <v>3</v>
      </c>
      <c r="AM12" s="10">
        <v>2</v>
      </c>
      <c r="AN12" s="10">
        <v>1</v>
      </c>
      <c r="AO12" s="63">
        <v>3</v>
      </c>
      <c r="AP12" s="10"/>
      <c r="AQ12" s="10">
        <v>8</v>
      </c>
      <c r="AR12" s="4"/>
      <c r="AS12" s="104"/>
      <c r="AT12" s="4"/>
      <c r="AU12" s="4"/>
      <c r="AV12" s="4"/>
      <c r="AW12" s="4"/>
      <c r="AX12" s="4"/>
      <c r="AY12" s="4"/>
    </row>
    <row r="13" spans="1:51" ht="12" customHeight="1">
      <c r="A13" s="2" t="s">
        <v>88</v>
      </c>
      <c r="B13" s="33" t="s">
        <v>1</v>
      </c>
      <c r="C13" s="8">
        <f t="shared" ref="C13:D23" si="1">E13+Q13+W13+AB13+AH13+AL13+AO13</f>
        <v>25</v>
      </c>
      <c r="D13" s="8">
        <f t="shared" si="1"/>
        <v>2</v>
      </c>
      <c r="E13" s="98">
        <v>20</v>
      </c>
      <c r="F13" s="10">
        <v>2</v>
      </c>
      <c r="G13" s="9">
        <f t="shared" si="0"/>
        <v>18</v>
      </c>
      <c r="H13" s="10">
        <v>2</v>
      </c>
      <c r="I13" s="10"/>
      <c r="J13" s="10"/>
      <c r="K13" s="10"/>
      <c r="L13" s="10"/>
      <c r="M13" s="10"/>
      <c r="N13" s="10">
        <v>9</v>
      </c>
      <c r="O13" s="10">
        <v>2</v>
      </c>
      <c r="P13" s="99">
        <v>9</v>
      </c>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v>5</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40</v>
      </c>
      <c r="D17" s="8">
        <f t="shared" si="1"/>
        <v>21</v>
      </c>
      <c r="E17" s="161">
        <v>18</v>
      </c>
      <c r="F17" s="34">
        <v>8</v>
      </c>
      <c r="G17" s="9">
        <f>E17-SUM(H17:M17)</f>
        <v>12</v>
      </c>
      <c r="H17" s="34">
        <v>5</v>
      </c>
      <c r="I17" s="34">
        <v>0</v>
      </c>
      <c r="J17" s="34">
        <v>0</v>
      </c>
      <c r="K17" s="34">
        <v>1</v>
      </c>
      <c r="L17" s="34">
        <v>0</v>
      </c>
      <c r="M17" s="34">
        <v>0</v>
      </c>
      <c r="N17" s="34">
        <v>10</v>
      </c>
      <c r="O17" s="34">
        <v>1</v>
      </c>
      <c r="P17" s="105">
        <v>7</v>
      </c>
      <c r="Q17" s="106">
        <v>0</v>
      </c>
      <c r="R17" s="34">
        <v>0</v>
      </c>
      <c r="S17" s="34">
        <v>0</v>
      </c>
      <c r="T17" s="34">
        <v>0</v>
      </c>
      <c r="U17" s="34">
        <v>0</v>
      </c>
      <c r="V17" s="107">
        <v>0</v>
      </c>
      <c r="W17" s="108">
        <v>5</v>
      </c>
      <c r="X17" s="34">
        <v>3</v>
      </c>
      <c r="Y17" s="34">
        <v>2</v>
      </c>
      <c r="Z17" s="34">
        <v>3</v>
      </c>
      <c r="AA17" s="105">
        <v>0</v>
      </c>
      <c r="AB17" s="106">
        <v>0</v>
      </c>
      <c r="AC17" s="34">
        <v>0</v>
      </c>
      <c r="AD17" s="34">
        <v>0</v>
      </c>
      <c r="AE17" s="34">
        <v>0</v>
      </c>
      <c r="AF17" s="34">
        <v>0</v>
      </c>
      <c r="AG17" s="107">
        <v>0</v>
      </c>
      <c r="AH17" s="109"/>
      <c r="AI17" s="12"/>
      <c r="AJ17" s="12"/>
      <c r="AK17" s="12"/>
      <c r="AL17" s="34">
        <v>1</v>
      </c>
      <c r="AM17" s="34">
        <v>0</v>
      </c>
      <c r="AN17" s="34">
        <v>0</v>
      </c>
      <c r="AO17" s="34">
        <v>16</v>
      </c>
      <c r="AP17" s="34">
        <v>10</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93</v>
      </c>
      <c r="D24" s="13">
        <f>SUM(D12:D23)</f>
        <v>28</v>
      </c>
      <c r="E24" s="115">
        <f>SUM(E12:E23)</f>
        <v>59</v>
      </c>
      <c r="F24" s="116">
        <f>SUM(F12:F23)</f>
        <v>13</v>
      </c>
      <c r="G24" s="116">
        <f>SUM(G12:G23)</f>
        <v>34</v>
      </c>
      <c r="H24" s="116">
        <f t="shared" ref="H24:AH24" si="2">SUM(H12:H23)</f>
        <v>14</v>
      </c>
      <c r="I24" s="116">
        <f t="shared" si="2"/>
        <v>3</v>
      </c>
      <c r="J24" s="116">
        <f t="shared" si="2"/>
        <v>3</v>
      </c>
      <c r="K24" s="116">
        <f t="shared" si="2"/>
        <v>1</v>
      </c>
      <c r="L24" s="116">
        <f t="shared" si="2"/>
        <v>1</v>
      </c>
      <c r="M24" s="116">
        <f t="shared" si="2"/>
        <v>3</v>
      </c>
      <c r="N24" s="116">
        <f t="shared" si="2"/>
        <v>20</v>
      </c>
      <c r="O24" s="116">
        <f t="shared" si="2"/>
        <v>4</v>
      </c>
      <c r="P24" s="117">
        <f t="shared" si="2"/>
        <v>19</v>
      </c>
      <c r="Q24" s="116">
        <f t="shared" si="2"/>
        <v>0</v>
      </c>
      <c r="R24" s="116">
        <f t="shared" si="2"/>
        <v>0</v>
      </c>
      <c r="S24" s="116">
        <f t="shared" si="2"/>
        <v>0</v>
      </c>
      <c r="T24" s="116">
        <f t="shared" si="2"/>
        <v>0</v>
      </c>
      <c r="U24" s="116">
        <f t="shared" si="2"/>
        <v>0</v>
      </c>
      <c r="V24" s="118">
        <f t="shared" si="2"/>
        <v>0</v>
      </c>
      <c r="W24" s="116">
        <f t="shared" si="2"/>
        <v>6</v>
      </c>
      <c r="X24" s="116">
        <f t="shared" si="2"/>
        <v>3</v>
      </c>
      <c r="Y24" s="116">
        <f t="shared" si="2"/>
        <v>2</v>
      </c>
      <c r="Z24" s="116">
        <f t="shared" si="2"/>
        <v>3</v>
      </c>
      <c r="AA24" s="116">
        <f t="shared" si="2"/>
        <v>1</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4</v>
      </c>
      <c r="AM24" s="13">
        <f t="shared" si="3"/>
        <v>2</v>
      </c>
      <c r="AN24" s="13">
        <f>SUM(AN12:AN23)</f>
        <v>1</v>
      </c>
      <c r="AO24" s="13">
        <f t="shared" si="3"/>
        <v>24</v>
      </c>
      <c r="AP24" s="13">
        <f>SUM(AP12:AP23)</f>
        <v>10</v>
      </c>
      <c r="AQ24" s="14">
        <f>SUM(AQ12:AQ23)</f>
        <v>8</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3"/>
      <c r="B28" s="3"/>
      <c r="C28" s="3"/>
      <c r="D28" s="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3"/>
      <c r="AI28" s="3"/>
      <c r="AJ28" s="3"/>
      <c r="AK28" s="3"/>
      <c r="AL28" s="3"/>
      <c r="AM28" s="3"/>
      <c r="AN28" s="3"/>
      <c r="AO28" s="3"/>
      <c r="AP28" s="3"/>
      <c r="AQ28" s="3"/>
      <c r="AR28"/>
      <c r="AS28" s="4"/>
      <c r="AT28" s="4"/>
      <c r="AU28" s="4"/>
      <c r="AV28" s="4"/>
      <c r="AW28" s="4"/>
      <c r="AX28" s="4"/>
      <c r="AY28" s="4"/>
    </row>
    <row r="29" spans="1:51">
      <c r="A29" s="292" t="s">
        <v>22</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35"/>
    </row>
    <row r="30" spans="1:51" ht="41.25" customHeight="1">
      <c r="A30" s="293" t="s">
        <v>184</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27" customHeight="1">
      <c r="A31" s="293" t="s">
        <v>198</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row>
    <row r="32" spans="1:51" ht="51.75" customHeight="1">
      <c r="A32" s="290" t="s">
        <v>185</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199</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1" customHeight="1">
      <c r="A34" s="290" t="s">
        <v>200</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ht="26.25" customHeight="1">
      <c r="A35" s="291" t="s">
        <v>201</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row>
    <row r="36" spans="1:44" customFormat="1" ht="15.75" customHeight="1">
      <c r="A36" s="299" t="s">
        <v>202</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30" customHeight="1">
      <c r="A37" s="299" t="s">
        <v>203</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row>
    <row r="38" spans="1:44" customFormat="1" ht="18" customHeight="1">
      <c r="A38" s="299" t="s">
        <v>204</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30.75" customHeight="1">
      <c r="A39" s="299" t="s">
        <v>205</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6.5" customHeight="1">
      <c r="A40" s="299" t="s">
        <v>206</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ustomFormat="1" ht="18" customHeight="1">
      <c r="A41" s="299" t="s">
        <v>207</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row>
    <row r="42" spans="1:4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row r="51" spans="1:43">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row>
  </sheetData>
  <mergeCells count="66">
    <mergeCell ref="A33:AR33"/>
    <mergeCell ref="A41:AO41"/>
    <mergeCell ref="A42:AR42"/>
    <mergeCell ref="A35:AR35"/>
    <mergeCell ref="A36:AM36"/>
    <mergeCell ref="A37:AM37"/>
    <mergeCell ref="A38:AO38"/>
    <mergeCell ref="A39:AO39"/>
    <mergeCell ref="A40:AO40"/>
    <mergeCell ref="A34:AR34"/>
    <mergeCell ref="A29:AQ29"/>
    <mergeCell ref="A30:AR30"/>
    <mergeCell ref="A31:AR31"/>
    <mergeCell ref="A32:AR32"/>
    <mergeCell ref="AH9:AK9"/>
    <mergeCell ref="AL9:AN9"/>
    <mergeCell ref="AS9:AV10"/>
    <mergeCell ref="A24:B24"/>
    <mergeCell ref="H9:H10"/>
    <mergeCell ref="I9:I10"/>
    <mergeCell ref="J9:J10"/>
    <mergeCell ref="K9:K10"/>
    <mergeCell ref="AG8:AG10"/>
    <mergeCell ref="V8:V10"/>
    <mergeCell ref="W8:W10"/>
    <mergeCell ref="X8:X10"/>
    <mergeCell ref="L9:L10"/>
    <mergeCell ref="M9:M10"/>
    <mergeCell ref="AD8:AD10"/>
    <mergeCell ref="AE8:AE10"/>
    <mergeCell ref="P8:P10"/>
    <mergeCell ref="Q8:Q10"/>
    <mergeCell ref="R8:R10"/>
    <mergeCell ref="S8:S10"/>
    <mergeCell ref="A1:AQ1"/>
    <mergeCell ref="A2:AQ2"/>
    <mergeCell ref="A3:AQ3"/>
    <mergeCell ref="A4:AQ4"/>
    <mergeCell ref="A5:A10"/>
    <mergeCell ref="B5:B10"/>
    <mergeCell ref="C5:C10"/>
    <mergeCell ref="D5:D10"/>
    <mergeCell ref="T8:T10"/>
    <mergeCell ref="U8:U10"/>
    <mergeCell ref="AH6:AN8"/>
    <mergeCell ref="E7:P7"/>
    <mergeCell ref="Q7:V7"/>
    <mergeCell ref="W7:AA7"/>
    <mergeCell ref="AB7:AG7"/>
    <mergeCell ref="AF8:AF10"/>
    <mergeCell ref="AQ5:AQ10"/>
    <mergeCell ref="E6:V6"/>
    <mergeCell ref="W6:AG6"/>
    <mergeCell ref="AA8:AA10"/>
    <mergeCell ref="N8:N10"/>
    <mergeCell ref="O8:O10"/>
    <mergeCell ref="E5:AN5"/>
    <mergeCell ref="AO5:AP9"/>
    <mergeCell ref="G8:G10"/>
    <mergeCell ref="H8:M8"/>
    <mergeCell ref="E8:E10"/>
    <mergeCell ref="F8:F10"/>
    <mergeCell ref="Y8:Y10"/>
    <mergeCell ref="Z8:Z10"/>
    <mergeCell ref="AB8:AB10"/>
    <mergeCell ref="AC8:AC10"/>
  </mergeCells>
  <phoneticPr fontId="8" type="noConversion"/>
  <conditionalFormatting sqref="AL17:AQ19 H17:AG19 E17:F19">
    <cfRule type="cellIs" dxfId="326" priority="8" stopIfTrue="1" operator="equal">
      <formula>0</formula>
    </cfRule>
  </conditionalFormatting>
  <conditionalFormatting sqref="AH12:AH16">
    <cfRule type="cellIs" dxfId="325" priority="7" stopIfTrue="1" operator="equal">
      <formula>0</formula>
    </cfRule>
  </conditionalFormatting>
  <conditionalFormatting sqref="AL12:AL16">
    <cfRule type="cellIs" dxfId="324" priority="6" stopIfTrue="1" operator="equal">
      <formula>0</formula>
    </cfRule>
  </conditionalFormatting>
  <conditionalFormatting sqref="AH20:AH23">
    <cfRule type="cellIs" dxfId="323" priority="5" stopIfTrue="1" operator="equal">
      <formula>0</formula>
    </cfRule>
  </conditionalFormatting>
  <conditionalFormatting sqref="W12:W16">
    <cfRule type="cellIs" dxfId="322" priority="4" stopIfTrue="1" operator="equal">
      <formula>0</formula>
    </cfRule>
  </conditionalFormatting>
  <conditionalFormatting sqref="AB12:AB16">
    <cfRule type="cellIs" dxfId="321" priority="3" stopIfTrue="1" operator="equal">
      <formula>0</formula>
    </cfRule>
  </conditionalFormatting>
  <conditionalFormatting sqref="Q12:Q16">
    <cfRule type="cellIs" dxfId="320" priority="2" stopIfTrue="1" operator="equal">
      <formula>0</formula>
    </cfRule>
  </conditionalFormatting>
  <conditionalFormatting sqref="AO12:AO16">
    <cfRule type="cellIs" dxfId="319" priority="1" stopIfTrue="1" operator="equal">
      <formula>0</formula>
    </cfRule>
  </conditionalFormatting>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AY997"/>
  <sheetViews>
    <sheetView zoomScale="115" zoomScaleNormal="115" workbookViewId="0">
      <selection activeCell="A31" sqref="A31:AR31"/>
    </sheetView>
  </sheetViews>
  <sheetFormatPr defaultRowHeight="15.75"/>
  <cols>
    <col min="1" max="1" width="3.75" style="162" customWidth="1"/>
    <col min="2" max="2" width="11.125" style="162" customWidth="1"/>
    <col min="3" max="3" width="2.875" style="162" customWidth="1"/>
    <col min="4" max="4" width="2.5" style="162" customWidth="1"/>
    <col min="5" max="5" width="2.25" style="162" customWidth="1"/>
    <col min="6" max="6" width="2.625" style="162" customWidth="1"/>
    <col min="7" max="7" width="2.125" style="162" customWidth="1"/>
    <col min="8" max="8" width="2.5" style="162" customWidth="1"/>
    <col min="9" max="12" width="2.375" style="162" customWidth="1"/>
    <col min="13" max="13" width="2.25" style="162" customWidth="1"/>
    <col min="14" max="15" width="3" style="162" customWidth="1"/>
    <col min="16" max="16" width="2.25" style="162" customWidth="1"/>
    <col min="17" max="18" width="2.625" style="162" customWidth="1"/>
    <col min="19" max="21" width="3" style="162" customWidth="1"/>
    <col min="22" max="22" width="2.25" style="162" customWidth="1"/>
    <col min="23" max="23" width="3" style="162" customWidth="1"/>
    <col min="24" max="24" width="2.25" style="162" customWidth="1"/>
    <col min="25" max="25" width="2.625" style="162" customWidth="1"/>
    <col min="26" max="27" width="2.25" style="162" customWidth="1"/>
    <col min="28" max="28" width="2.75" style="162" customWidth="1"/>
    <col min="29" max="29" width="2.5" style="162" customWidth="1"/>
    <col min="30" max="30" width="2.625" style="162" customWidth="1"/>
    <col min="31" max="35" width="2.25" style="162" customWidth="1"/>
    <col min="36" max="38" width="2.375" style="162" customWidth="1"/>
    <col min="39" max="39" width="2.125" style="162" customWidth="1"/>
    <col min="40" max="40" width="3.5" style="162" customWidth="1"/>
    <col min="41" max="43" width="2.125" style="162" customWidth="1"/>
    <col min="44" max="44" width="3.25" style="5" customWidth="1"/>
    <col min="45" max="16384" width="9" style="5"/>
  </cols>
  <sheetData>
    <row r="1" spans="1:51">
      <c r="A1" s="372" t="s">
        <v>243</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row>
    <row r="2" spans="1:51" ht="10.5" customHeight="1">
      <c r="A2" s="373" t="s">
        <v>175</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row>
    <row r="3" spans="1:51" ht="14.25" customHeight="1">
      <c r="A3" s="374" t="s">
        <v>176</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row>
    <row r="4" spans="1:51" ht="13.5" customHeight="1">
      <c r="A4" s="375" t="s">
        <v>8</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4"/>
      <c r="AS4" s="4"/>
      <c r="AT4" s="4"/>
      <c r="AU4" s="4"/>
      <c r="AV4" s="4"/>
      <c r="AW4" s="4"/>
      <c r="AX4" s="4"/>
      <c r="AY4" s="4"/>
    </row>
    <row r="5" spans="1:51" ht="13.7" customHeight="1" thickBot="1">
      <c r="A5" s="376" t="s">
        <v>0</v>
      </c>
      <c r="B5" s="376" t="s">
        <v>4</v>
      </c>
      <c r="C5" s="341" t="s">
        <v>215</v>
      </c>
      <c r="D5" s="341" t="s">
        <v>178</v>
      </c>
      <c r="E5" s="347" t="s">
        <v>188</v>
      </c>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9"/>
      <c r="AO5" s="350" t="s">
        <v>9</v>
      </c>
      <c r="AP5" s="351"/>
      <c r="AQ5" s="341" t="s">
        <v>10</v>
      </c>
      <c r="AR5" s="4"/>
      <c r="AS5" s="4"/>
      <c r="AT5" s="4"/>
      <c r="AU5" s="4"/>
      <c r="AV5" s="4"/>
      <c r="AW5" s="4"/>
      <c r="AX5" s="4"/>
      <c r="AY5" s="4"/>
    </row>
    <row r="6" spans="1:51" ht="13.7" customHeight="1" thickTop="1" thickBot="1">
      <c r="A6" s="342"/>
      <c r="B6" s="342"/>
      <c r="C6" s="342"/>
      <c r="D6" s="342"/>
      <c r="E6" s="344" t="s">
        <v>189</v>
      </c>
      <c r="F6" s="345"/>
      <c r="G6" s="345"/>
      <c r="H6" s="345"/>
      <c r="I6" s="345"/>
      <c r="J6" s="345"/>
      <c r="K6" s="345"/>
      <c r="L6" s="345"/>
      <c r="M6" s="345"/>
      <c r="N6" s="345"/>
      <c r="O6" s="345"/>
      <c r="P6" s="345"/>
      <c r="Q6" s="345"/>
      <c r="R6" s="345"/>
      <c r="S6" s="345"/>
      <c r="T6" s="345"/>
      <c r="U6" s="345"/>
      <c r="V6" s="346"/>
      <c r="W6" s="344" t="s">
        <v>190</v>
      </c>
      <c r="X6" s="345"/>
      <c r="Y6" s="345"/>
      <c r="Z6" s="345"/>
      <c r="AA6" s="345"/>
      <c r="AB6" s="345"/>
      <c r="AC6" s="345"/>
      <c r="AD6" s="345"/>
      <c r="AE6" s="345"/>
      <c r="AF6" s="345"/>
      <c r="AG6" s="346"/>
      <c r="AH6" s="356" t="s">
        <v>179</v>
      </c>
      <c r="AI6" s="357"/>
      <c r="AJ6" s="357"/>
      <c r="AK6" s="357"/>
      <c r="AL6" s="357"/>
      <c r="AM6" s="357"/>
      <c r="AN6" s="351"/>
      <c r="AO6" s="352"/>
      <c r="AP6" s="353"/>
      <c r="AQ6" s="342"/>
      <c r="AR6" s="4"/>
      <c r="AS6" s="4"/>
      <c r="AT6" s="4"/>
      <c r="AU6" s="4"/>
      <c r="AV6" s="4"/>
      <c r="AW6" s="4"/>
      <c r="AX6" s="4"/>
      <c r="AY6" s="4"/>
    </row>
    <row r="7" spans="1:51" ht="20.25" customHeight="1" thickTop="1">
      <c r="A7" s="342"/>
      <c r="B7" s="342"/>
      <c r="C7" s="342"/>
      <c r="D7" s="342"/>
      <c r="E7" s="362" t="s">
        <v>191</v>
      </c>
      <c r="F7" s="363"/>
      <c r="G7" s="363"/>
      <c r="H7" s="363"/>
      <c r="I7" s="363"/>
      <c r="J7" s="363"/>
      <c r="K7" s="363"/>
      <c r="L7" s="363"/>
      <c r="M7" s="363"/>
      <c r="N7" s="363"/>
      <c r="O7" s="363"/>
      <c r="P7" s="364"/>
      <c r="Q7" s="365" t="s">
        <v>192</v>
      </c>
      <c r="R7" s="366"/>
      <c r="S7" s="366"/>
      <c r="T7" s="366"/>
      <c r="U7" s="366"/>
      <c r="V7" s="367"/>
      <c r="W7" s="377" t="s">
        <v>193</v>
      </c>
      <c r="X7" s="366"/>
      <c r="Y7" s="366"/>
      <c r="Z7" s="366"/>
      <c r="AA7" s="366"/>
      <c r="AB7" s="378" t="s">
        <v>194</v>
      </c>
      <c r="AC7" s="363"/>
      <c r="AD7" s="363"/>
      <c r="AE7" s="363"/>
      <c r="AF7" s="363"/>
      <c r="AG7" s="379"/>
      <c r="AH7" s="358"/>
      <c r="AI7" s="359"/>
      <c r="AJ7" s="359"/>
      <c r="AK7" s="359"/>
      <c r="AL7" s="359"/>
      <c r="AM7" s="359"/>
      <c r="AN7" s="353"/>
      <c r="AO7" s="352"/>
      <c r="AP7" s="353"/>
      <c r="AQ7" s="342"/>
      <c r="AR7" s="4"/>
      <c r="AS7" s="4"/>
      <c r="AT7" s="4"/>
      <c r="AU7" s="4"/>
      <c r="AV7" s="4"/>
      <c r="AW7" s="4"/>
      <c r="AX7" s="4"/>
      <c r="AY7" s="4"/>
    </row>
    <row r="8" spans="1:51" ht="20.25" customHeight="1">
      <c r="A8" s="342"/>
      <c r="B8" s="342"/>
      <c r="C8" s="342"/>
      <c r="D8" s="342"/>
      <c r="E8" s="369" t="s">
        <v>180</v>
      </c>
      <c r="F8" s="368" t="s">
        <v>5</v>
      </c>
      <c r="G8" s="368" t="s">
        <v>11</v>
      </c>
      <c r="H8" s="347" t="s">
        <v>12</v>
      </c>
      <c r="I8" s="348"/>
      <c r="J8" s="348"/>
      <c r="K8" s="348"/>
      <c r="L8" s="348"/>
      <c r="M8" s="349"/>
      <c r="N8" s="368" t="s">
        <v>181</v>
      </c>
      <c r="O8" s="368" t="s">
        <v>195</v>
      </c>
      <c r="P8" s="390" t="s">
        <v>15</v>
      </c>
      <c r="Q8" s="393" t="s">
        <v>180</v>
      </c>
      <c r="R8" s="368" t="s">
        <v>5</v>
      </c>
      <c r="S8" s="368" t="s">
        <v>181</v>
      </c>
      <c r="T8" s="368" t="s">
        <v>195</v>
      </c>
      <c r="U8" s="368" t="s">
        <v>196</v>
      </c>
      <c r="V8" s="383" t="s">
        <v>15</v>
      </c>
      <c r="W8" s="369" t="s">
        <v>180</v>
      </c>
      <c r="X8" s="368" t="s">
        <v>5</v>
      </c>
      <c r="Y8" s="368" t="s">
        <v>181</v>
      </c>
      <c r="Z8" s="368" t="s">
        <v>195</v>
      </c>
      <c r="AA8" s="389" t="s">
        <v>15</v>
      </c>
      <c r="AB8" s="380" t="s">
        <v>180</v>
      </c>
      <c r="AC8" s="368" t="s">
        <v>5</v>
      </c>
      <c r="AD8" s="368" t="s">
        <v>181</v>
      </c>
      <c r="AE8" s="368" t="s">
        <v>195</v>
      </c>
      <c r="AF8" s="368" t="s">
        <v>196</v>
      </c>
      <c r="AG8" s="383" t="s">
        <v>15</v>
      </c>
      <c r="AH8" s="360"/>
      <c r="AI8" s="361"/>
      <c r="AJ8" s="361"/>
      <c r="AK8" s="361"/>
      <c r="AL8" s="361"/>
      <c r="AM8" s="361"/>
      <c r="AN8" s="355"/>
      <c r="AO8" s="352"/>
      <c r="AP8" s="353"/>
      <c r="AQ8" s="342"/>
      <c r="AR8" s="4"/>
      <c r="AS8" s="4"/>
      <c r="AT8" s="4"/>
      <c r="AU8" s="4"/>
      <c r="AV8" s="4"/>
      <c r="AW8" s="4"/>
      <c r="AX8" s="4"/>
      <c r="AY8" s="4"/>
    </row>
    <row r="9" spans="1:51" ht="31.7" customHeight="1">
      <c r="A9" s="342"/>
      <c r="B9" s="342"/>
      <c r="C9" s="342"/>
      <c r="D9" s="342"/>
      <c r="E9" s="370"/>
      <c r="F9" s="342"/>
      <c r="G9" s="342"/>
      <c r="H9" s="368" t="s">
        <v>165</v>
      </c>
      <c r="I9" s="368" t="s">
        <v>166</v>
      </c>
      <c r="J9" s="368" t="s">
        <v>167</v>
      </c>
      <c r="K9" s="368" t="s">
        <v>168</v>
      </c>
      <c r="L9" s="368" t="s">
        <v>169</v>
      </c>
      <c r="M9" s="368" t="s">
        <v>170</v>
      </c>
      <c r="N9" s="342"/>
      <c r="O9" s="342"/>
      <c r="P9" s="391"/>
      <c r="Q9" s="353"/>
      <c r="R9" s="342"/>
      <c r="S9" s="342"/>
      <c r="T9" s="342"/>
      <c r="U9" s="342"/>
      <c r="V9" s="384"/>
      <c r="W9" s="370"/>
      <c r="X9" s="342"/>
      <c r="Y9" s="342"/>
      <c r="Z9" s="342"/>
      <c r="AA9" s="352"/>
      <c r="AB9" s="381"/>
      <c r="AC9" s="342"/>
      <c r="AD9" s="342"/>
      <c r="AE9" s="342"/>
      <c r="AF9" s="342"/>
      <c r="AG9" s="384"/>
      <c r="AH9" s="386" t="s">
        <v>182</v>
      </c>
      <c r="AI9" s="348"/>
      <c r="AJ9" s="348"/>
      <c r="AK9" s="349"/>
      <c r="AL9" s="387" t="s">
        <v>216</v>
      </c>
      <c r="AM9" s="348"/>
      <c r="AN9" s="349"/>
      <c r="AO9" s="354"/>
      <c r="AP9" s="355"/>
      <c r="AQ9" s="342"/>
      <c r="AR9" s="4"/>
      <c r="AS9" s="295" t="s">
        <v>208</v>
      </c>
      <c r="AT9" s="295"/>
      <c r="AU9" s="295"/>
      <c r="AV9" s="295"/>
      <c r="AW9" s="4"/>
      <c r="AX9" s="4"/>
      <c r="AY9" s="4"/>
    </row>
    <row r="10" spans="1:51" ht="87" customHeight="1">
      <c r="A10" s="343"/>
      <c r="B10" s="343"/>
      <c r="C10" s="343"/>
      <c r="D10" s="343"/>
      <c r="E10" s="371"/>
      <c r="F10" s="343"/>
      <c r="G10" s="343"/>
      <c r="H10" s="343"/>
      <c r="I10" s="343"/>
      <c r="J10" s="343"/>
      <c r="K10" s="343"/>
      <c r="L10" s="343"/>
      <c r="M10" s="343"/>
      <c r="N10" s="343"/>
      <c r="O10" s="343"/>
      <c r="P10" s="392"/>
      <c r="Q10" s="355"/>
      <c r="R10" s="343"/>
      <c r="S10" s="343"/>
      <c r="T10" s="343"/>
      <c r="U10" s="343"/>
      <c r="V10" s="385"/>
      <c r="W10" s="371"/>
      <c r="X10" s="343"/>
      <c r="Y10" s="343"/>
      <c r="Z10" s="343"/>
      <c r="AA10" s="354"/>
      <c r="AB10" s="382"/>
      <c r="AC10" s="343"/>
      <c r="AD10" s="343"/>
      <c r="AE10" s="343"/>
      <c r="AF10" s="343"/>
      <c r="AG10" s="385"/>
      <c r="AH10" s="163" t="s">
        <v>14</v>
      </c>
      <c r="AI10" s="164" t="s">
        <v>5</v>
      </c>
      <c r="AJ10" s="164" t="s">
        <v>181</v>
      </c>
      <c r="AK10" s="164" t="s">
        <v>15</v>
      </c>
      <c r="AL10" s="164" t="s">
        <v>14</v>
      </c>
      <c r="AM10" s="164" t="s">
        <v>5</v>
      </c>
      <c r="AN10" s="164" t="s">
        <v>181</v>
      </c>
      <c r="AO10" s="165" t="s">
        <v>14</v>
      </c>
      <c r="AP10" s="165" t="s">
        <v>5</v>
      </c>
      <c r="AQ10" s="343"/>
      <c r="AR10" s="4"/>
      <c r="AS10" s="295"/>
      <c r="AT10" s="295"/>
      <c r="AU10" s="295"/>
      <c r="AV10" s="295"/>
      <c r="AW10" s="4"/>
      <c r="AX10" s="4"/>
      <c r="AY10" s="4"/>
    </row>
    <row r="11" spans="1:51" ht="9" customHeight="1">
      <c r="A11" s="166">
        <v>1</v>
      </c>
      <c r="B11" s="166">
        <v>2</v>
      </c>
      <c r="C11" s="166">
        <v>3</v>
      </c>
      <c r="D11" s="167">
        <v>4</v>
      </c>
      <c r="E11" s="168">
        <v>5</v>
      </c>
      <c r="F11" s="169">
        <v>6</v>
      </c>
      <c r="G11" s="169">
        <v>7</v>
      </c>
      <c r="H11" s="169">
        <v>8</v>
      </c>
      <c r="I11" s="169">
        <v>9</v>
      </c>
      <c r="J11" s="169">
        <v>10</v>
      </c>
      <c r="K11" s="169">
        <v>11</v>
      </c>
      <c r="L11" s="169">
        <v>12</v>
      </c>
      <c r="M11" s="169">
        <v>13</v>
      </c>
      <c r="N11" s="169">
        <v>14</v>
      </c>
      <c r="O11" s="169">
        <v>15</v>
      </c>
      <c r="P11" s="170">
        <v>16</v>
      </c>
      <c r="Q11" s="171">
        <v>17</v>
      </c>
      <c r="R11" s="169">
        <v>18</v>
      </c>
      <c r="S11" s="169">
        <v>19</v>
      </c>
      <c r="T11" s="169">
        <v>20</v>
      </c>
      <c r="U11" s="169">
        <v>21</v>
      </c>
      <c r="V11" s="172">
        <v>22</v>
      </c>
      <c r="W11" s="168">
        <v>23</v>
      </c>
      <c r="X11" s="169">
        <v>24</v>
      </c>
      <c r="Y11" s="169">
        <v>25</v>
      </c>
      <c r="Z11" s="169">
        <v>26</v>
      </c>
      <c r="AA11" s="173">
        <v>27</v>
      </c>
      <c r="AB11" s="174">
        <v>28</v>
      </c>
      <c r="AC11" s="169">
        <v>29</v>
      </c>
      <c r="AD11" s="169">
        <v>30</v>
      </c>
      <c r="AE11" s="169">
        <v>31</v>
      </c>
      <c r="AF11" s="169">
        <v>32</v>
      </c>
      <c r="AG11" s="172">
        <v>33</v>
      </c>
      <c r="AH11" s="171">
        <v>34</v>
      </c>
      <c r="AI11" s="169">
        <v>35</v>
      </c>
      <c r="AJ11" s="169">
        <v>36</v>
      </c>
      <c r="AK11" s="169">
        <v>37</v>
      </c>
      <c r="AL11" s="169">
        <v>38</v>
      </c>
      <c r="AM11" s="169">
        <v>39</v>
      </c>
      <c r="AN11" s="169">
        <v>40</v>
      </c>
      <c r="AO11" s="166">
        <v>41</v>
      </c>
      <c r="AP11" s="166">
        <v>42</v>
      </c>
      <c r="AQ11" s="166">
        <v>43</v>
      </c>
      <c r="AR11" s="4"/>
      <c r="AT11" s="4"/>
      <c r="AU11" s="4"/>
      <c r="AV11" s="4"/>
      <c r="AW11" s="4"/>
      <c r="AX11" s="4"/>
      <c r="AY11" s="4"/>
    </row>
    <row r="12" spans="1:51" ht="12" customHeight="1">
      <c r="A12" s="175" t="s">
        <v>86</v>
      </c>
      <c r="B12" s="176" t="s">
        <v>16</v>
      </c>
      <c r="C12" s="177">
        <f t="shared" ref="C12:D23" si="0">E12+Q12+W12+AB12+AH12+AL12+AO12</f>
        <v>27</v>
      </c>
      <c r="D12" s="177">
        <f t="shared" si="0"/>
        <v>8</v>
      </c>
      <c r="E12" s="178">
        <v>5</v>
      </c>
      <c r="F12" s="179"/>
      <c r="G12" s="180">
        <f t="shared" ref="G12:G19" si="1">E12-SUM(H12:M12)</f>
        <v>5</v>
      </c>
      <c r="H12" s="179"/>
      <c r="I12" s="179"/>
      <c r="J12" s="179"/>
      <c r="K12" s="179"/>
      <c r="L12" s="179"/>
      <c r="M12" s="179"/>
      <c r="N12" s="179"/>
      <c r="O12" s="179"/>
      <c r="P12" s="181">
        <v>5</v>
      </c>
      <c r="Q12" s="182">
        <f>S12+T12+U12+V12</f>
        <v>3</v>
      </c>
      <c r="R12" s="179">
        <v>2</v>
      </c>
      <c r="S12" s="179"/>
      <c r="T12" s="179"/>
      <c r="U12" s="179">
        <v>1</v>
      </c>
      <c r="V12" s="183">
        <v>2</v>
      </c>
      <c r="W12" s="184">
        <v>1</v>
      </c>
      <c r="X12" s="179">
        <v>1</v>
      </c>
      <c r="Y12" s="179">
        <v>1</v>
      </c>
      <c r="Z12" s="179"/>
      <c r="AA12" s="185"/>
      <c r="AB12" s="182"/>
      <c r="AC12" s="179"/>
      <c r="AD12" s="179"/>
      <c r="AE12" s="179"/>
      <c r="AF12" s="179"/>
      <c r="AG12" s="183"/>
      <c r="AH12" s="184">
        <f>AJ12+AK12</f>
        <v>0</v>
      </c>
      <c r="AI12" s="179"/>
      <c r="AJ12" s="179"/>
      <c r="AK12" s="179"/>
      <c r="AL12" s="186">
        <v>14</v>
      </c>
      <c r="AM12" s="179">
        <v>5</v>
      </c>
      <c r="AN12" s="179">
        <v>7</v>
      </c>
      <c r="AO12" s="186">
        <v>4</v>
      </c>
      <c r="AP12" s="179"/>
      <c r="AQ12" s="179">
        <v>121</v>
      </c>
      <c r="AR12" s="4"/>
      <c r="AS12" s="104"/>
      <c r="AT12" s="4"/>
      <c r="AU12" s="4"/>
      <c r="AV12" s="4"/>
      <c r="AW12" s="4"/>
      <c r="AX12" s="4"/>
      <c r="AY12" s="4"/>
    </row>
    <row r="13" spans="1:51" ht="12" customHeight="1">
      <c r="A13" s="175" t="s">
        <v>88</v>
      </c>
      <c r="B13" s="187" t="s">
        <v>1</v>
      </c>
      <c r="C13" s="177">
        <f t="shared" si="0"/>
        <v>21</v>
      </c>
      <c r="D13" s="177">
        <f t="shared" si="0"/>
        <v>0</v>
      </c>
      <c r="E13" s="178">
        <v>8</v>
      </c>
      <c r="F13" s="179"/>
      <c r="G13" s="180">
        <f t="shared" si="1"/>
        <v>8</v>
      </c>
      <c r="H13" s="179"/>
      <c r="I13" s="179"/>
      <c r="J13" s="179"/>
      <c r="K13" s="179"/>
      <c r="L13" s="179"/>
      <c r="M13" s="179"/>
      <c r="N13" s="179">
        <v>8</v>
      </c>
      <c r="O13" s="179"/>
      <c r="P13" s="181"/>
      <c r="Q13" s="182">
        <f>S13+T13+U13+V13</f>
        <v>0</v>
      </c>
      <c r="R13" s="179"/>
      <c r="S13" s="179"/>
      <c r="T13" s="179"/>
      <c r="U13" s="179"/>
      <c r="V13" s="183"/>
      <c r="W13" s="184">
        <f>Y13+Z13+AA13</f>
        <v>0</v>
      </c>
      <c r="X13" s="179"/>
      <c r="Y13" s="179"/>
      <c r="Z13" s="179"/>
      <c r="AA13" s="185"/>
      <c r="AB13" s="182">
        <f>AD13+AE13+AF13+AG13</f>
        <v>0</v>
      </c>
      <c r="AC13" s="179"/>
      <c r="AD13" s="179"/>
      <c r="AE13" s="179"/>
      <c r="AF13" s="179"/>
      <c r="AG13" s="183"/>
      <c r="AH13" s="184">
        <f>AJ13+AK13</f>
        <v>0</v>
      </c>
      <c r="AI13" s="179"/>
      <c r="AJ13" s="179"/>
      <c r="AK13" s="179"/>
      <c r="AL13" s="186">
        <f>AN13</f>
        <v>5</v>
      </c>
      <c r="AM13" s="179"/>
      <c r="AN13" s="179">
        <v>5</v>
      </c>
      <c r="AO13" s="186">
        <v>8</v>
      </c>
      <c r="AP13" s="179"/>
      <c r="AQ13" s="179">
        <v>10</v>
      </c>
      <c r="AR13" s="4"/>
      <c r="AS13" s="104"/>
      <c r="AT13" s="4"/>
      <c r="AU13" s="4"/>
      <c r="AV13" s="4"/>
      <c r="AW13" s="4"/>
      <c r="AX13" s="4"/>
      <c r="AY13" s="4"/>
    </row>
    <row r="14" spans="1:51" ht="30.75" customHeight="1">
      <c r="A14" s="175" t="s">
        <v>90</v>
      </c>
      <c r="B14" s="176" t="s">
        <v>157</v>
      </c>
      <c r="C14" s="177">
        <f t="shared" si="0"/>
        <v>0</v>
      </c>
      <c r="D14" s="177">
        <f t="shared" si="0"/>
        <v>0</v>
      </c>
      <c r="E14" s="178"/>
      <c r="F14" s="179"/>
      <c r="G14" s="180">
        <f t="shared" si="1"/>
        <v>0</v>
      </c>
      <c r="H14" s="179"/>
      <c r="I14" s="179"/>
      <c r="J14" s="179"/>
      <c r="K14" s="179"/>
      <c r="L14" s="179"/>
      <c r="M14" s="179"/>
      <c r="N14" s="179"/>
      <c r="O14" s="179"/>
      <c r="P14" s="181"/>
      <c r="Q14" s="182">
        <f>S14+T14+U14+V14</f>
        <v>0</v>
      </c>
      <c r="R14" s="179"/>
      <c r="S14" s="179"/>
      <c r="T14" s="179"/>
      <c r="U14" s="179"/>
      <c r="V14" s="183"/>
      <c r="W14" s="184">
        <f>Y14+Z14+AA14</f>
        <v>0</v>
      </c>
      <c r="X14" s="179"/>
      <c r="Y14" s="179"/>
      <c r="Z14" s="179"/>
      <c r="AA14" s="185"/>
      <c r="AB14" s="182">
        <f>AD14+AE14+AF14+AG14</f>
        <v>0</v>
      </c>
      <c r="AC14" s="179"/>
      <c r="AD14" s="179"/>
      <c r="AE14" s="179"/>
      <c r="AF14" s="179"/>
      <c r="AG14" s="183"/>
      <c r="AH14" s="184">
        <f>AJ14+AK14</f>
        <v>0</v>
      </c>
      <c r="AI14" s="179"/>
      <c r="AJ14" s="179"/>
      <c r="AK14" s="179"/>
      <c r="AL14" s="186">
        <f>AN14</f>
        <v>0</v>
      </c>
      <c r="AM14" s="179"/>
      <c r="AN14" s="179"/>
      <c r="AO14" s="186">
        <f>AP14</f>
        <v>0</v>
      </c>
      <c r="AP14" s="179"/>
      <c r="AQ14" s="179"/>
      <c r="AR14" s="4"/>
      <c r="AS14" s="104"/>
      <c r="AT14" s="4"/>
      <c r="AU14" s="4"/>
      <c r="AV14" s="4"/>
      <c r="AW14" s="4"/>
      <c r="AX14" s="4"/>
      <c r="AY14" s="4"/>
    </row>
    <row r="15" spans="1:51" ht="12.75" customHeight="1">
      <c r="A15" s="175" t="s">
        <v>92</v>
      </c>
      <c r="B15" s="176" t="s">
        <v>6</v>
      </c>
      <c r="C15" s="177">
        <f t="shared" si="0"/>
        <v>0</v>
      </c>
      <c r="D15" s="177">
        <f t="shared" si="0"/>
        <v>0</v>
      </c>
      <c r="E15" s="178"/>
      <c r="F15" s="179"/>
      <c r="G15" s="180">
        <f t="shared" si="1"/>
        <v>0</v>
      </c>
      <c r="H15" s="179"/>
      <c r="I15" s="179"/>
      <c r="J15" s="179"/>
      <c r="K15" s="179"/>
      <c r="L15" s="179"/>
      <c r="M15" s="179"/>
      <c r="N15" s="179"/>
      <c r="O15" s="179"/>
      <c r="P15" s="181"/>
      <c r="Q15" s="182">
        <f>S15+T15+U15+V15</f>
        <v>0</v>
      </c>
      <c r="R15" s="179"/>
      <c r="S15" s="179"/>
      <c r="T15" s="179"/>
      <c r="U15" s="179"/>
      <c r="V15" s="183"/>
      <c r="W15" s="184">
        <f>Y15+Z15+AA15</f>
        <v>0</v>
      </c>
      <c r="X15" s="179"/>
      <c r="Y15" s="179"/>
      <c r="Z15" s="179"/>
      <c r="AA15" s="185"/>
      <c r="AB15" s="182">
        <f>AD15+AE15+AF15+AG15</f>
        <v>0</v>
      </c>
      <c r="AC15" s="179"/>
      <c r="AD15" s="179"/>
      <c r="AE15" s="179"/>
      <c r="AF15" s="179"/>
      <c r="AG15" s="183"/>
      <c r="AH15" s="184">
        <f>AJ15+AK15</f>
        <v>0</v>
      </c>
      <c r="AI15" s="179"/>
      <c r="AJ15" s="179"/>
      <c r="AK15" s="179"/>
      <c r="AL15" s="186">
        <f>AN15</f>
        <v>0</v>
      </c>
      <c r="AM15" s="179"/>
      <c r="AN15" s="179"/>
      <c r="AO15" s="186">
        <f>AP15</f>
        <v>0</v>
      </c>
      <c r="AP15" s="179"/>
      <c r="AQ15" s="179"/>
      <c r="AR15" s="4"/>
      <c r="AS15" s="104"/>
      <c r="AT15" s="4"/>
      <c r="AU15" s="4"/>
      <c r="AV15" s="4"/>
      <c r="AW15" s="4"/>
      <c r="AX15" s="4"/>
      <c r="AY15" s="4"/>
    </row>
    <row r="16" spans="1:51" ht="30.75" customHeight="1">
      <c r="A16" s="175" t="s">
        <v>94</v>
      </c>
      <c r="B16" s="176" t="s">
        <v>7</v>
      </c>
      <c r="C16" s="177">
        <f t="shared" si="0"/>
        <v>5</v>
      </c>
      <c r="D16" s="177">
        <f t="shared" si="0"/>
        <v>4</v>
      </c>
      <c r="E16" s="178"/>
      <c r="F16" s="179"/>
      <c r="G16" s="180">
        <f t="shared" si="1"/>
        <v>0</v>
      </c>
      <c r="H16" s="179"/>
      <c r="I16" s="179"/>
      <c r="J16" s="179"/>
      <c r="K16" s="179"/>
      <c r="L16" s="179"/>
      <c r="M16" s="179"/>
      <c r="N16" s="179"/>
      <c r="O16" s="179"/>
      <c r="P16" s="181"/>
      <c r="Q16" s="182">
        <f>S16+T16+U16+V16</f>
        <v>0</v>
      </c>
      <c r="R16" s="179"/>
      <c r="S16" s="179"/>
      <c r="T16" s="179"/>
      <c r="U16" s="179"/>
      <c r="V16" s="183"/>
      <c r="W16" s="184">
        <f>Y16+Z16+AA16</f>
        <v>0</v>
      </c>
      <c r="X16" s="179"/>
      <c r="Y16" s="179"/>
      <c r="Z16" s="179"/>
      <c r="AA16" s="185"/>
      <c r="AB16" s="182">
        <f>AD16+AE16+AF16+AG16</f>
        <v>0</v>
      </c>
      <c r="AC16" s="179"/>
      <c r="AD16" s="179"/>
      <c r="AE16" s="179"/>
      <c r="AF16" s="179"/>
      <c r="AG16" s="183"/>
      <c r="AH16" s="184">
        <f>AJ16+AK16</f>
        <v>0</v>
      </c>
      <c r="AI16" s="179"/>
      <c r="AJ16" s="179"/>
      <c r="AK16" s="179"/>
      <c r="AL16" s="186">
        <v>2</v>
      </c>
      <c r="AM16" s="179">
        <v>1</v>
      </c>
      <c r="AN16" s="179">
        <v>2</v>
      </c>
      <c r="AO16" s="186">
        <v>3</v>
      </c>
      <c r="AP16" s="179">
        <v>3</v>
      </c>
      <c r="AQ16" s="179"/>
      <c r="AR16" s="4"/>
      <c r="AS16" s="104"/>
      <c r="AT16" s="4"/>
      <c r="AU16" s="4"/>
      <c r="AV16" s="4"/>
      <c r="AW16" s="4"/>
      <c r="AX16" s="4"/>
      <c r="AY16" s="4"/>
    </row>
    <row r="17" spans="1:51" ht="13.5" customHeight="1">
      <c r="A17" s="175" t="s">
        <v>95</v>
      </c>
      <c r="B17" s="176" t="s">
        <v>3</v>
      </c>
      <c r="C17" s="177">
        <f t="shared" si="0"/>
        <v>0</v>
      </c>
      <c r="D17" s="177">
        <f t="shared" si="0"/>
        <v>0</v>
      </c>
      <c r="E17" s="188">
        <v>0</v>
      </c>
      <c r="F17" s="189">
        <v>0</v>
      </c>
      <c r="G17" s="180">
        <f t="shared" si="1"/>
        <v>0</v>
      </c>
      <c r="H17" s="189">
        <v>0</v>
      </c>
      <c r="I17" s="189">
        <v>0</v>
      </c>
      <c r="J17" s="189">
        <v>0</v>
      </c>
      <c r="K17" s="189">
        <v>0</v>
      </c>
      <c r="L17" s="189">
        <v>0</v>
      </c>
      <c r="M17" s="189">
        <v>0</v>
      </c>
      <c r="N17" s="189">
        <v>0</v>
      </c>
      <c r="O17" s="189">
        <v>0</v>
      </c>
      <c r="P17" s="190">
        <v>0</v>
      </c>
      <c r="Q17" s="191">
        <v>0</v>
      </c>
      <c r="R17" s="189">
        <v>0</v>
      </c>
      <c r="S17" s="189">
        <v>0</v>
      </c>
      <c r="T17" s="189">
        <v>0</v>
      </c>
      <c r="U17" s="189">
        <v>0</v>
      </c>
      <c r="V17" s="192">
        <v>0</v>
      </c>
      <c r="W17" s="193">
        <v>0</v>
      </c>
      <c r="X17" s="189">
        <v>0</v>
      </c>
      <c r="Y17" s="189">
        <v>0</v>
      </c>
      <c r="Z17" s="189">
        <v>0</v>
      </c>
      <c r="AA17" s="190">
        <v>0</v>
      </c>
      <c r="AB17" s="191">
        <v>0</v>
      </c>
      <c r="AC17" s="189">
        <v>0</v>
      </c>
      <c r="AD17" s="189">
        <v>0</v>
      </c>
      <c r="AE17" s="189">
        <v>0</v>
      </c>
      <c r="AF17" s="189">
        <v>0</v>
      </c>
      <c r="AG17" s="192">
        <v>0</v>
      </c>
      <c r="AH17" s="194"/>
      <c r="AI17" s="195"/>
      <c r="AJ17" s="195"/>
      <c r="AK17" s="195"/>
      <c r="AL17" s="189">
        <v>0</v>
      </c>
      <c r="AM17" s="189">
        <v>0</v>
      </c>
      <c r="AN17" s="189">
        <v>0</v>
      </c>
      <c r="AO17" s="189">
        <v>0</v>
      </c>
      <c r="AP17" s="189">
        <v>0</v>
      </c>
      <c r="AQ17" s="189">
        <v>0</v>
      </c>
      <c r="AR17" s="4"/>
      <c r="AS17" s="104"/>
      <c r="AT17" s="4"/>
      <c r="AU17" s="4"/>
      <c r="AV17" s="4"/>
      <c r="AW17" s="4"/>
      <c r="AX17" s="4"/>
      <c r="AY17" s="4"/>
    </row>
    <row r="18" spans="1:51" ht="13.5" customHeight="1">
      <c r="A18" s="175" t="s">
        <v>97</v>
      </c>
      <c r="B18" s="176" t="s">
        <v>2</v>
      </c>
      <c r="C18" s="177">
        <f t="shared" si="0"/>
        <v>25</v>
      </c>
      <c r="D18" s="177">
        <f t="shared" si="0"/>
        <v>11</v>
      </c>
      <c r="E18" s="188">
        <v>16</v>
      </c>
      <c r="F18" s="189">
        <v>4</v>
      </c>
      <c r="G18" s="180">
        <f t="shared" si="1"/>
        <v>8</v>
      </c>
      <c r="H18" s="189">
        <v>2</v>
      </c>
      <c r="I18" s="189">
        <v>0</v>
      </c>
      <c r="J18" s="189">
        <v>5</v>
      </c>
      <c r="K18" s="189">
        <v>0</v>
      </c>
      <c r="L18" s="189">
        <v>1</v>
      </c>
      <c r="M18" s="189">
        <v>0</v>
      </c>
      <c r="N18" s="189">
        <v>15</v>
      </c>
      <c r="O18" s="189">
        <v>0</v>
      </c>
      <c r="P18" s="190">
        <v>1</v>
      </c>
      <c r="Q18" s="191">
        <v>0</v>
      </c>
      <c r="R18" s="189">
        <v>0</v>
      </c>
      <c r="S18" s="189">
        <v>0</v>
      </c>
      <c r="T18" s="189">
        <v>0</v>
      </c>
      <c r="U18" s="189">
        <v>0</v>
      </c>
      <c r="V18" s="192">
        <v>0</v>
      </c>
      <c r="W18" s="193">
        <v>0</v>
      </c>
      <c r="X18" s="189">
        <v>0</v>
      </c>
      <c r="Y18" s="189">
        <v>0</v>
      </c>
      <c r="Z18" s="189">
        <v>0</v>
      </c>
      <c r="AA18" s="190">
        <v>0</v>
      </c>
      <c r="AB18" s="191">
        <v>0</v>
      </c>
      <c r="AC18" s="189">
        <v>0</v>
      </c>
      <c r="AD18" s="189">
        <v>0</v>
      </c>
      <c r="AE18" s="189">
        <v>0</v>
      </c>
      <c r="AF18" s="189">
        <v>0</v>
      </c>
      <c r="AG18" s="192">
        <v>0</v>
      </c>
      <c r="AH18" s="194"/>
      <c r="AI18" s="195"/>
      <c r="AJ18" s="195"/>
      <c r="AK18" s="195"/>
      <c r="AL18" s="189">
        <v>0</v>
      </c>
      <c r="AM18" s="189">
        <v>0</v>
      </c>
      <c r="AN18" s="189">
        <v>0</v>
      </c>
      <c r="AO18" s="189">
        <v>9</v>
      </c>
      <c r="AP18" s="189">
        <v>7</v>
      </c>
      <c r="AQ18" s="189">
        <v>0</v>
      </c>
      <c r="AR18" s="4"/>
      <c r="AS18" s="104"/>
      <c r="AT18" s="4"/>
      <c r="AU18" s="4"/>
      <c r="AV18" s="4"/>
      <c r="AW18" s="4"/>
      <c r="AX18" s="4"/>
      <c r="AY18" s="4"/>
    </row>
    <row r="19" spans="1:51" ht="13.5" customHeight="1">
      <c r="A19" s="175" t="s">
        <v>99</v>
      </c>
      <c r="B19" s="176" t="s">
        <v>18</v>
      </c>
      <c r="C19" s="177">
        <f t="shared" si="0"/>
        <v>0</v>
      </c>
      <c r="D19" s="177">
        <f t="shared" si="0"/>
        <v>0</v>
      </c>
      <c r="E19" s="188">
        <v>0</v>
      </c>
      <c r="F19" s="189">
        <v>0</v>
      </c>
      <c r="G19" s="180">
        <f t="shared" si="1"/>
        <v>0</v>
      </c>
      <c r="H19" s="189">
        <v>0</v>
      </c>
      <c r="I19" s="189">
        <v>0</v>
      </c>
      <c r="J19" s="189">
        <v>0</v>
      </c>
      <c r="K19" s="189">
        <v>0</v>
      </c>
      <c r="L19" s="189">
        <v>0</v>
      </c>
      <c r="M19" s="189">
        <v>0</v>
      </c>
      <c r="N19" s="189">
        <v>0</v>
      </c>
      <c r="O19" s="189">
        <v>0</v>
      </c>
      <c r="P19" s="190">
        <v>0</v>
      </c>
      <c r="Q19" s="191">
        <v>0</v>
      </c>
      <c r="R19" s="189">
        <v>0</v>
      </c>
      <c r="S19" s="189">
        <v>0</v>
      </c>
      <c r="T19" s="189">
        <v>0</v>
      </c>
      <c r="U19" s="189">
        <v>0</v>
      </c>
      <c r="V19" s="192">
        <v>0</v>
      </c>
      <c r="W19" s="193">
        <v>0</v>
      </c>
      <c r="X19" s="189">
        <v>0</v>
      </c>
      <c r="Y19" s="189">
        <v>0</v>
      </c>
      <c r="Z19" s="189">
        <v>0</v>
      </c>
      <c r="AA19" s="190">
        <v>0</v>
      </c>
      <c r="AB19" s="191">
        <v>0</v>
      </c>
      <c r="AC19" s="189">
        <v>0</v>
      </c>
      <c r="AD19" s="189">
        <v>0</v>
      </c>
      <c r="AE19" s="189">
        <v>0</v>
      </c>
      <c r="AF19" s="189">
        <v>0</v>
      </c>
      <c r="AG19" s="192">
        <v>0</v>
      </c>
      <c r="AH19" s="194"/>
      <c r="AI19" s="195"/>
      <c r="AJ19" s="195"/>
      <c r="AK19" s="195"/>
      <c r="AL19" s="189">
        <v>0</v>
      </c>
      <c r="AM19" s="189">
        <v>0</v>
      </c>
      <c r="AN19" s="189">
        <v>0</v>
      </c>
      <c r="AO19" s="189">
        <v>0</v>
      </c>
      <c r="AP19" s="189">
        <v>0</v>
      </c>
      <c r="AQ19" s="189">
        <v>0</v>
      </c>
      <c r="AR19" s="4"/>
      <c r="AS19" s="104"/>
      <c r="AT19" s="4"/>
      <c r="AU19" s="4"/>
      <c r="AV19" s="4"/>
      <c r="AW19" s="4"/>
      <c r="AX19" s="4"/>
      <c r="AY19" s="4"/>
    </row>
    <row r="20" spans="1:51" ht="30.75" customHeight="1">
      <c r="A20" s="175" t="s">
        <v>101</v>
      </c>
      <c r="B20" s="187" t="s">
        <v>183</v>
      </c>
      <c r="C20" s="177">
        <f t="shared" si="0"/>
        <v>18</v>
      </c>
      <c r="D20" s="177">
        <f t="shared" si="0"/>
        <v>8</v>
      </c>
      <c r="E20" s="196"/>
      <c r="F20" s="195"/>
      <c r="G20" s="180"/>
      <c r="H20" s="195"/>
      <c r="I20" s="195"/>
      <c r="J20" s="195"/>
      <c r="K20" s="195"/>
      <c r="L20" s="195"/>
      <c r="M20" s="195"/>
      <c r="N20" s="195"/>
      <c r="O20" s="195"/>
      <c r="P20" s="197"/>
      <c r="Q20" s="194"/>
      <c r="R20" s="195"/>
      <c r="S20" s="195"/>
      <c r="T20" s="195"/>
      <c r="U20" s="195"/>
      <c r="V20" s="198"/>
      <c r="W20" s="194"/>
      <c r="X20" s="195"/>
      <c r="Y20" s="195"/>
      <c r="Z20" s="195"/>
      <c r="AA20" s="199"/>
      <c r="AB20" s="200"/>
      <c r="AC20" s="195"/>
      <c r="AD20" s="195"/>
      <c r="AE20" s="195"/>
      <c r="AF20" s="195"/>
      <c r="AG20" s="198"/>
      <c r="AH20" s="184">
        <v>18</v>
      </c>
      <c r="AI20" s="179">
        <v>8</v>
      </c>
      <c r="AJ20" s="179">
        <v>18</v>
      </c>
      <c r="AK20" s="179"/>
      <c r="AL20" s="195"/>
      <c r="AM20" s="195"/>
      <c r="AN20" s="195"/>
      <c r="AO20" s="195"/>
      <c r="AP20" s="195"/>
      <c r="AQ20" s="195"/>
      <c r="AR20" s="4"/>
      <c r="AS20" s="104"/>
      <c r="AT20" s="4"/>
      <c r="AU20" s="4"/>
      <c r="AV20" s="4"/>
      <c r="AW20" s="4"/>
      <c r="AX20" s="4"/>
      <c r="AY20" s="4"/>
    </row>
    <row r="21" spans="1:51" ht="22.5" customHeight="1">
      <c r="A21" s="175" t="s">
        <v>105</v>
      </c>
      <c r="B21" s="187" t="s">
        <v>19</v>
      </c>
      <c r="C21" s="177">
        <f t="shared" si="0"/>
        <v>1</v>
      </c>
      <c r="D21" s="177">
        <f t="shared" si="0"/>
        <v>0</v>
      </c>
      <c r="E21" s="196"/>
      <c r="F21" s="195"/>
      <c r="G21" s="180"/>
      <c r="H21" s="195"/>
      <c r="I21" s="195"/>
      <c r="J21" s="195"/>
      <c r="K21" s="195"/>
      <c r="L21" s="195"/>
      <c r="M21" s="195"/>
      <c r="N21" s="195"/>
      <c r="O21" s="195"/>
      <c r="P21" s="197"/>
      <c r="Q21" s="194"/>
      <c r="R21" s="195"/>
      <c r="S21" s="195"/>
      <c r="T21" s="195"/>
      <c r="U21" s="195"/>
      <c r="V21" s="198"/>
      <c r="W21" s="194"/>
      <c r="X21" s="195"/>
      <c r="Y21" s="195"/>
      <c r="Z21" s="195"/>
      <c r="AA21" s="199"/>
      <c r="AB21" s="200"/>
      <c r="AC21" s="195"/>
      <c r="AD21" s="195"/>
      <c r="AE21" s="195"/>
      <c r="AF21" s="195"/>
      <c r="AG21" s="198"/>
      <c r="AH21" s="184">
        <f>AJ21+AK21</f>
        <v>1</v>
      </c>
      <c r="AI21" s="179"/>
      <c r="AJ21" s="179">
        <v>1</v>
      </c>
      <c r="AK21" s="179"/>
      <c r="AL21" s="195"/>
      <c r="AM21" s="195"/>
      <c r="AN21" s="195"/>
      <c r="AO21" s="195"/>
      <c r="AP21" s="195"/>
      <c r="AQ21" s="195"/>
      <c r="AR21" s="4"/>
      <c r="AS21" s="104"/>
      <c r="AT21" s="4"/>
      <c r="AU21" s="4"/>
      <c r="AV21" s="4"/>
      <c r="AW21" s="4"/>
      <c r="AX21" s="4"/>
      <c r="AY21" s="4"/>
    </row>
    <row r="22" spans="1:51" ht="17.25" customHeight="1">
      <c r="A22" s="175" t="s">
        <v>106</v>
      </c>
      <c r="B22" s="187" t="s">
        <v>171</v>
      </c>
      <c r="C22" s="177">
        <f t="shared" si="0"/>
        <v>0</v>
      </c>
      <c r="D22" s="177">
        <f t="shared" si="0"/>
        <v>0</v>
      </c>
      <c r="E22" s="196"/>
      <c r="F22" s="195"/>
      <c r="G22" s="180"/>
      <c r="H22" s="195"/>
      <c r="I22" s="195"/>
      <c r="J22" s="195"/>
      <c r="K22" s="195"/>
      <c r="L22" s="195"/>
      <c r="M22" s="195"/>
      <c r="N22" s="195"/>
      <c r="O22" s="195"/>
      <c r="P22" s="197"/>
      <c r="Q22" s="194"/>
      <c r="R22" s="195"/>
      <c r="S22" s="195"/>
      <c r="T22" s="195"/>
      <c r="U22" s="195"/>
      <c r="V22" s="198"/>
      <c r="W22" s="194"/>
      <c r="X22" s="195"/>
      <c r="Y22" s="195"/>
      <c r="Z22" s="195"/>
      <c r="AA22" s="199"/>
      <c r="AB22" s="200"/>
      <c r="AC22" s="195"/>
      <c r="AD22" s="195"/>
      <c r="AE22" s="195"/>
      <c r="AF22" s="195"/>
      <c r="AG22" s="198"/>
      <c r="AH22" s="184">
        <f>AJ22+AK22</f>
        <v>0</v>
      </c>
      <c r="AI22" s="179"/>
      <c r="AJ22" s="179"/>
      <c r="AK22" s="179"/>
      <c r="AL22" s="195"/>
      <c r="AM22" s="195"/>
      <c r="AN22" s="195"/>
      <c r="AO22" s="195"/>
      <c r="AP22" s="195"/>
      <c r="AQ22" s="195"/>
      <c r="AR22" s="4"/>
      <c r="AS22" s="104"/>
      <c r="AT22" s="4"/>
      <c r="AU22" s="4"/>
      <c r="AV22" s="4"/>
      <c r="AW22" s="4"/>
      <c r="AX22" s="4"/>
      <c r="AY22" s="4"/>
    </row>
    <row r="23" spans="1:51" ht="16.5" customHeight="1">
      <c r="A23" s="175" t="s">
        <v>107</v>
      </c>
      <c r="B23" s="187" t="s">
        <v>172</v>
      </c>
      <c r="C23" s="177">
        <f t="shared" si="0"/>
        <v>0</v>
      </c>
      <c r="D23" s="177">
        <f t="shared" si="0"/>
        <v>0</v>
      </c>
      <c r="E23" s="196"/>
      <c r="F23" s="195"/>
      <c r="G23" s="180"/>
      <c r="H23" s="195"/>
      <c r="I23" s="195"/>
      <c r="J23" s="195"/>
      <c r="K23" s="195"/>
      <c r="L23" s="195"/>
      <c r="M23" s="195"/>
      <c r="N23" s="195"/>
      <c r="O23" s="195"/>
      <c r="P23" s="197"/>
      <c r="Q23" s="194"/>
      <c r="R23" s="195"/>
      <c r="S23" s="195"/>
      <c r="T23" s="195"/>
      <c r="U23" s="195"/>
      <c r="V23" s="198"/>
      <c r="W23" s="194"/>
      <c r="X23" s="195"/>
      <c r="Y23" s="195"/>
      <c r="Z23" s="195"/>
      <c r="AA23" s="199"/>
      <c r="AB23" s="200"/>
      <c r="AC23" s="195"/>
      <c r="AD23" s="195"/>
      <c r="AE23" s="195"/>
      <c r="AF23" s="195"/>
      <c r="AG23" s="198"/>
      <c r="AH23" s="184">
        <f>AJ23+AK23</f>
        <v>0</v>
      </c>
      <c r="AI23" s="179"/>
      <c r="AJ23" s="179"/>
      <c r="AK23" s="179"/>
      <c r="AL23" s="195"/>
      <c r="AM23" s="195"/>
      <c r="AN23" s="195"/>
      <c r="AO23" s="195"/>
      <c r="AP23" s="195"/>
      <c r="AQ23" s="195"/>
      <c r="AR23" s="4"/>
      <c r="AS23" s="104"/>
      <c r="AT23" s="4"/>
      <c r="AU23" s="4"/>
      <c r="AV23" s="4"/>
      <c r="AW23" s="4"/>
      <c r="AX23" s="4"/>
      <c r="AY23" s="4"/>
    </row>
    <row r="24" spans="1:51" ht="21.75" customHeight="1" thickBot="1">
      <c r="A24" s="388" t="s">
        <v>214</v>
      </c>
      <c r="B24" s="349"/>
      <c r="C24" s="201">
        <f t="shared" ref="C24:AQ24" si="2">SUM(C12:C23)</f>
        <v>97</v>
      </c>
      <c r="D24" s="201">
        <f t="shared" si="2"/>
        <v>31</v>
      </c>
      <c r="E24" s="202">
        <f t="shared" si="2"/>
        <v>29</v>
      </c>
      <c r="F24" s="203">
        <f t="shared" si="2"/>
        <v>4</v>
      </c>
      <c r="G24" s="203">
        <f t="shared" si="2"/>
        <v>21</v>
      </c>
      <c r="H24" s="203">
        <f t="shared" si="2"/>
        <v>2</v>
      </c>
      <c r="I24" s="203">
        <f t="shared" si="2"/>
        <v>0</v>
      </c>
      <c r="J24" s="203">
        <f t="shared" si="2"/>
        <v>5</v>
      </c>
      <c r="K24" s="203">
        <f t="shared" si="2"/>
        <v>0</v>
      </c>
      <c r="L24" s="203">
        <f t="shared" si="2"/>
        <v>1</v>
      </c>
      <c r="M24" s="203">
        <f t="shared" si="2"/>
        <v>0</v>
      </c>
      <c r="N24" s="203">
        <f t="shared" si="2"/>
        <v>23</v>
      </c>
      <c r="O24" s="203">
        <f t="shared" si="2"/>
        <v>0</v>
      </c>
      <c r="P24" s="204">
        <f t="shared" si="2"/>
        <v>6</v>
      </c>
      <c r="Q24" s="203">
        <f t="shared" si="2"/>
        <v>3</v>
      </c>
      <c r="R24" s="203">
        <f t="shared" si="2"/>
        <v>2</v>
      </c>
      <c r="S24" s="203">
        <f t="shared" si="2"/>
        <v>0</v>
      </c>
      <c r="T24" s="203">
        <f t="shared" si="2"/>
        <v>0</v>
      </c>
      <c r="U24" s="203">
        <f t="shared" si="2"/>
        <v>1</v>
      </c>
      <c r="V24" s="205">
        <f t="shared" si="2"/>
        <v>2</v>
      </c>
      <c r="W24" s="203">
        <f t="shared" si="2"/>
        <v>1</v>
      </c>
      <c r="X24" s="203">
        <f t="shared" si="2"/>
        <v>1</v>
      </c>
      <c r="Y24" s="203">
        <f t="shared" si="2"/>
        <v>1</v>
      </c>
      <c r="Z24" s="203">
        <f t="shared" si="2"/>
        <v>0</v>
      </c>
      <c r="AA24" s="203">
        <f t="shared" si="2"/>
        <v>0</v>
      </c>
      <c r="AB24" s="206">
        <f t="shared" si="2"/>
        <v>0</v>
      </c>
      <c r="AC24" s="203">
        <f t="shared" si="2"/>
        <v>0</v>
      </c>
      <c r="AD24" s="203">
        <f t="shared" si="2"/>
        <v>0</v>
      </c>
      <c r="AE24" s="203">
        <f t="shared" si="2"/>
        <v>0</v>
      </c>
      <c r="AF24" s="203">
        <f t="shared" si="2"/>
        <v>0</v>
      </c>
      <c r="AG24" s="205">
        <f t="shared" si="2"/>
        <v>0</v>
      </c>
      <c r="AH24" s="207">
        <f t="shared" si="2"/>
        <v>19</v>
      </c>
      <c r="AI24" s="201">
        <f t="shared" si="2"/>
        <v>8</v>
      </c>
      <c r="AJ24" s="201">
        <f t="shared" si="2"/>
        <v>19</v>
      </c>
      <c r="AK24" s="201">
        <f t="shared" si="2"/>
        <v>0</v>
      </c>
      <c r="AL24" s="201">
        <f t="shared" si="2"/>
        <v>21</v>
      </c>
      <c r="AM24" s="201">
        <f t="shared" si="2"/>
        <v>6</v>
      </c>
      <c r="AN24" s="201">
        <f t="shared" si="2"/>
        <v>14</v>
      </c>
      <c r="AO24" s="201">
        <f t="shared" si="2"/>
        <v>24</v>
      </c>
      <c r="AP24" s="201">
        <f t="shared" si="2"/>
        <v>10</v>
      </c>
      <c r="AQ24" s="208">
        <f t="shared" si="2"/>
        <v>131</v>
      </c>
      <c r="AR24" s="4"/>
      <c r="AS24" s="65"/>
      <c r="AT24" s="4"/>
      <c r="AU24" s="4"/>
      <c r="AV24" s="4"/>
      <c r="AW24" s="4"/>
      <c r="AX24" s="4"/>
      <c r="AY24" s="4"/>
    </row>
    <row r="25" spans="1:51" ht="4.5" customHeight="1" thickTop="1">
      <c r="A25" s="209"/>
      <c r="B25" s="210"/>
      <c r="C25" s="211"/>
      <c r="D25" s="211"/>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4"/>
      <c r="AS25" s="4"/>
      <c r="AT25" s="4"/>
      <c r="AU25" s="4"/>
      <c r="AV25" s="4"/>
      <c r="AW25" s="4"/>
      <c r="AX25" s="4"/>
      <c r="AY25" s="4"/>
    </row>
    <row r="26" spans="1:51" ht="12.75" customHeight="1">
      <c r="A26" s="213" t="s">
        <v>217</v>
      </c>
      <c r="B26" s="214"/>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4"/>
      <c r="AS26" s="4"/>
      <c r="AT26" s="4"/>
      <c r="AU26" s="4"/>
      <c r="AV26" s="4"/>
      <c r="AW26" s="4"/>
      <c r="AX26" s="4"/>
      <c r="AY26" s="4"/>
    </row>
    <row r="27" spans="1:51" ht="14.25" customHeight="1">
      <c r="A27" s="215"/>
      <c r="B27" s="215"/>
      <c r="C27" s="215"/>
      <c r="D27" s="215"/>
      <c r="E27" s="215"/>
      <c r="F27" s="215"/>
      <c r="G27" s="215"/>
      <c r="H27" s="215"/>
      <c r="I27" s="215"/>
      <c r="J27" s="215"/>
      <c r="K27" s="215"/>
      <c r="L27" s="215"/>
      <c r="M27" s="216"/>
      <c r="N27" s="209"/>
      <c r="O27" s="209"/>
      <c r="P27" s="209"/>
      <c r="Q27" s="215"/>
      <c r="R27" s="215"/>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c r="AS27" s="4"/>
      <c r="AT27" s="4"/>
      <c r="AU27" s="4"/>
      <c r="AV27" s="4"/>
      <c r="AW27" s="4"/>
      <c r="AX27" s="4"/>
      <c r="AY27" s="4"/>
    </row>
    <row r="28" spans="1:51">
      <c r="A28" s="394" t="s">
        <v>22</v>
      </c>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395" t="s">
        <v>218</v>
      </c>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209"/>
      <c r="AO35" s="209"/>
      <c r="AP35" s="209"/>
      <c r="AQ35" s="209"/>
    </row>
    <row r="36" spans="1:44" customFormat="1" ht="30" customHeight="1">
      <c r="A36" s="395" t="s">
        <v>219</v>
      </c>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209"/>
      <c r="AO36" s="209"/>
      <c r="AP36" s="209"/>
      <c r="AQ36" s="209"/>
    </row>
    <row r="37" spans="1:44" customFormat="1" ht="18" customHeight="1">
      <c r="A37" s="395" t="s">
        <v>220</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209"/>
      <c r="AQ37" s="209"/>
    </row>
    <row r="38" spans="1:44" customFormat="1" ht="30.75" customHeight="1">
      <c r="A38" s="395" t="s">
        <v>221</v>
      </c>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209"/>
      <c r="AQ38" s="209"/>
    </row>
    <row r="39" spans="1:44" customFormat="1" ht="16.5" customHeight="1">
      <c r="A39" s="395" t="s">
        <v>206</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209"/>
      <c r="AQ39" s="209"/>
    </row>
    <row r="40" spans="1:44" customFormat="1" ht="18" customHeight="1">
      <c r="A40" s="395" t="s">
        <v>207</v>
      </c>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209"/>
      <c r="AQ40" s="20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5"/>
      <c r="AB42" s="5"/>
      <c r="AC42" s="5"/>
      <c r="AD42" s="5"/>
      <c r="AE42" s="5"/>
      <c r="AF42" s="5"/>
      <c r="AG42" s="5"/>
      <c r="AH42" s="5"/>
      <c r="AI42" s="5"/>
      <c r="AJ42" s="5"/>
      <c r="AK42" s="5"/>
      <c r="AL42" s="5"/>
      <c r="AM42" s="5"/>
      <c r="AN42" s="5"/>
      <c r="AO42" s="5"/>
      <c r="AP42" s="5"/>
      <c r="AQ42" s="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5"/>
      <c r="AD43" s="5"/>
      <c r="AE43" s="5"/>
      <c r="AF43" s="5"/>
      <c r="AG43" s="5"/>
      <c r="AH43" s="5"/>
      <c r="AI43" s="5"/>
      <c r="AJ43" s="5"/>
      <c r="AK43" s="5"/>
      <c r="AL43" s="5"/>
      <c r="AM43" s="5"/>
      <c r="AN43" s="5"/>
      <c r="AO43" s="5"/>
      <c r="AP43" s="5"/>
      <c r="AQ43" s="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5"/>
      <c r="AD44" s="5"/>
      <c r="AE44" s="5"/>
      <c r="AF44" s="5"/>
      <c r="AG44" s="5"/>
      <c r="AH44" s="5"/>
      <c r="AI44" s="5"/>
      <c r="AJ44" s="5"/>
      <c r="AK44" s="5"/>
      <c r="AL44" s="5"/>
      <c r="AM44" s="5"/>
      <c r="AN44" s="5"/>
      <c r="AO44" s="5"/>
      <c r="AP44" s="5"/>
      <c r="AQ44" s="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5"/>
      <c r="AD45" s="5"/>
      <c r="AE45" s="5"/>
      <c r="AF45" s="5"/>
      <c r="AG45" s="5"/>
      <c r="AH45" s="5"/>
      <c r="AI45" s="5"/>
      <c r="AJ45" s="5"/>
      <c r="AK45" s="5"/>
      <c r="AL45" s="5"/>
      <c r="AM45" s="5"/>
      <c r="AN45" s="5"/>
      <c r="AO45" s="5"/>
      <c r="AP45" s="5"/>
      <c r="AQ45" s="5"/>
    </row>
    <row r="46" spans="1:44">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row>
    <row r="47" spans="1:44">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row>
    <row r="48" spans="1:44">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row>
    <row r="49" spans="1:43">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row>
    <row r="50" spans="1:43">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row>
    <row r="51" spans="1:43">
      <c r="A51" s="209"/>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row>
    <row r="52" spans="1:43">
      <c r="A52" s="209"/>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row>
    <row r="53" spans="1:43">
      <c r="A53" s="209"/>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row>
    <row r="54" spans="1:43">
      <c r="A54" s="209"/>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row>
    <row r="55" spans="1:43">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row>
    <row r="56" spans="1:43">
      <c r="A56" s="209"/>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row>
    <row r="57" spans="1:43">
      <c r="A57" s="209"/>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row>
    <row r="58" spans="1:43">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row>
    <row r="59" spans="1:43">
      <c r="A59" s="209"/>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row>
    <row r="60" spans="1:43">
      <c r="A60" s="209"/>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row>
    <row r="61" spans="1:43">
      <c r="A61" s="209"/>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row>
    <row r="62" spans="1:43">
      <c r="A62" s="20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row>
    <row r="63" spans="1:43">
      <c r="A63" s="209"/>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row>
    <row r="64" spans="1:43">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row>
    <row r="65" spans="1:43">
      <c r="A65" s="209"/>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row>
    <row r="66" spans="1:43">
      <c r="A66" s="209"/>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row>
    <row r="67" spans="1:43">
      <c r="A67" s="209"/>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row>
    <row r="68" spans="1:43">
      <c r="A68" s="209"/>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row>
    <row r="69" spans="1:43">
      <c r="A69" s="209"/>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row>
    <row r="70" spans="1:43">
      <c r="A70" s="209"/>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row>
    <row r="71" spans="1:43">
      <c r="A71" s="209"/>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row>
    <row r="72" spans="1:43">
      <c r="A72" s="209"/>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row>
    <row r="73" spans="1:43">
      <c r="A73" s="209"/>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row>
    <row r="74" spans="1:43">
      <c r="A74" s="209"/>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row>
    <row r="75" spans="1:43">
      <c r="A75" s="209"/>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row>
    <row r="76" spans="1:43">
      <c r="A76" s="209"/>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row>
    <row r="77" spans="1:43">
      <c r="A77" s="209"/>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row>
    <row r="78" spans="1:43">
      <c r="A78" s="209"/>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row>
    <row r="79" spans="1:43">
      <c r="A79" s="209"/>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row>
    <row r="80" spans="1:43">
      <c r="A80" s="209"/>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row>
    <row r="81" spans="1:43">
      <c r="A81" s="209"/>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row>
    <row r="82" spans="1:43">
      <c r="A82" s="209"/>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row>
    <row r="83" spans="1:43">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row>
    <row r="84" spans="1:43">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row>
    <row r="85" spans="1:43">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row>
    <row r="86" spans="1:43">
      <c r="A86" s="209"/>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row>
    <row r="87" spans="1:43">
      <c r="A87" s="209"/>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row>
    <row r="88" spans="1:43">
      <c r="A88" s="209"/>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row>
    <row r="89" spans="1:43">
      <c r="A89" s="209"/>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row>
    <row r="90" spans="1:43">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row>
    <row r="91" spans="1:43">
      <c r="A91" s="209"/>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row>
    <row r="92" spans="1:43">
      <c r="A92" s="209"/>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row>
    <row r="93" spans="1:43">
      <c r="A93" s="209"/>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row>
    <row r="94" spans="1:43">
      <c r="A94" s="209"/>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row>
    <row r="95" spans="1:43">
      <c r="A95" s="209"/>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row>
    <row r="96" spans="1:43">
      <c r="A96" s="209"/>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row>
    <row r="97" spans="1:43">
      <c r="A97" s="209"/>
      <c r="B97" s="209"/>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row>
    <row r="98" spans="1:43">
      <c r="A98" s="209"/>
      <c r="B98" s="209"/>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row>
    <row r="99" spans="1:43">
      <c r="A99" s="209"/>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row>
    <row r="100" spans="1:43">
      <c r="A100" s="209"/>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row>
    <row r="101" spans="1:43">
      <c r="A101" s="209"/>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row>
    <row r="102" spans="1:43">
      <c r="A102" s="209"/>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row>
    <row r="103" spans="1:43">
      <c r="A103" s="209"/>
      <c r="B103" s="209"/>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row>
    <row r="104" spans="1:43">
      <c r="A104" s="209"/>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row>
    <row r="105" spans="1:43">
      <c r="A105" s="209"/>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row>
    <row r="106" spans="1:43">
      <c r="A106" s="209"/>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row>
    <row r="107" spans="1:43">
      <c r="A107" s="209"/>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row>
    <row r="108" spans="1:43">
      <c r="A108" s="209"/>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row>
    <row r="109" spans="1:43">
      <c r="A109" s="209"/>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row>
    <row r="110" spans="1:43">
      <c r="A110" s="209"/>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row>
    <row r="111" spans="1:43">
      <c r="A111" s="209"/>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row>
    <row r="112" spans="1:43">
      <c r="A112" s="209"/>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row>
    <row r="113" spans="1:43">
      <c r="A113" s="209"/>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row>
    <row r="114" spans="1:43">
      <c r="A114" s="209"/>
      <c r="B114" s="209"/>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row>
    <row r="115" spans="1:43">
      <c r="A115" s="209"/>
      <c r="B115" s="209"/>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row>
    <row r="116" spans="1:43">
      <c r="A116" s="209"/>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row>
    <row r="117" spans="1:43">
      <c r="A117" s="209"/>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row>
    <row r="118" spans="1:43">
      <c r="A118" s="209"/>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row>
    <row r="119" spans="1:43">
      <c r="A119" s="209"/>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row>
    <row r="120" spans="1:43">
      <c r="A120" s="209"/>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row>
    <row r="121" spans="1:43">
      <c r="A121" s="209"/>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row>
    <row r="122" spans="1:43">
      <c r="A122" s="209"/>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row>
    <row r="123" spans="1:43">
      <c r="A123" s="209"/>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row>
    <row r="124" spans="1:43">
      <c r="A124" s="209"/>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row>
    <row r="125" spans="1:43">
      <c r="A125" s="209"/>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row>
    <row r="126" spans="1:43">
      <c r="A126" s="209"/>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row>
    <row r="127" spans="1:43">
      <c r="A127" s="209"/>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row>
    <row r="128" spans="1:43">
      <c r="A128" s="209"/>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row>
    <row r="129" spans="1:43">
      <c r="A129" s="209"/>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row>
    <row r="130" spans="1:43">
      <c r="A130" s="209"/>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row>
    <row r="131" spans="1:43">
      <c r="A131" s="209"/>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row>
    <row r="132" spans="1:43">
      <c r="A132" s="209"/>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row>
    <row r="133" spans="1:43">
      <c r="A133" s="209"/>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row>
    <row r="134" spans="1:43">
      <c r="A134" s="209"/>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row>
    <row r="135" spans="1:43">
      <c r="A135" s="209"/>
      <c r="B135" s="209"/>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row>
    <row r="136" spans="1:43">
      <c r="A136" s="209"/>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row>
    <row r="137" spans="1:43">
      <c r="A137" s="209"/>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row>
    <row r="138" spans="1:43">
      <c r="A138" s="209"/>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row>
    <row r="139" spans="1:43">
      <c r="A139" s="209"/>
      <c r="B139" s="209"/>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row>
    <row r="140" spans="1:43">
      <c r="A140" s="209"/>
      <c r="B140" s="209"/>
      <c r="C140" s="209"/>
      <c r="D140" s="209"/>
      <c r="E140" s="209"/>
      <c r="F140" s="209"/>
      <c r="G140" s="209"/>
      <c r="H140" s="209"/>
      <c r="I140" s="209"/>
      <c r="J140" s="209"/>
      <c r="K140" s="209"/>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row>
    <row r="141" spans="1:43">
      <c r="A141" s="209"/>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row>
    <row r="142" spans="1:43">
      <c r="A142" s="209"/>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row>
    <row r="143" spans="1:43">
      <c r="A143" s="209"/>
      <c r="B143" s="209"/>
      <c r="C143" s="209"/>
      <c r="D143" s="209"/>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row>
    <row r="144" spans="1:43">
      <c r="A144" s="209"/>
      <c r="B144" s="209"/>
      <c r="C144" s="209"/>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row>
    <row r="145" spans="1:43">
      <c r="A145" s="209"/>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row>
    <row r="146" spans="1:43">
      <c r="A146" s="209"/>
      <c r="B146" s="209"/>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c r="AN146" s="209"/>
      <c r="AO146" s="209"/>
      <c r="AP146" s="209"/>
      <c r="AQ146" s="209"/>
    </row>
    <row r="147" spans="1:43">
      <c r="A147" s="209"/>
      <c r="B147" s="209"/>
      <c r="C147" s="209"/>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row>
    <row r="148" spans="1:43">
      <c r="A148" s="209"/>
      <c r="B148" s="209"/>
      <c r="C148" s="209"/>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row>
    <row r="149" spans="1:43">
      <c r="A149" s="209"/>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row>
    <row r="150" spans="1:43">
      <c r="A150" s="209"/>
      <c r="B150" s="209"/>
      <c r="C150" s="209"/>
      <c r="D150" s="209"/>
      <c r="E150" s="209"/>
      <c r="F150" s="209"/>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row>
    <row r="151" spans="1:43">
      <c r="A151" s="209"/>
      <c r="B151" s="209"/>
      <c r="C151" s="209"/>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c r="AN151" s="209"/>
      <c r="AO151" s="209"/>
      <c r="AP151" s="209"/>
      <c r="AQ151" s="209"/>
    </row>
    <row r="152" spans="1:43">
      <c r="A152" s="209"/>
      <c r="B152" s="209"/>
      <c r="C152" s="209"/>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row>
    <row r="153" spans="1:43">
      <c r="A153" s="209"/>
      <c r="B153" s="209"/>
      <c r="C153" s="209"/>
      <c r="D153" s="209"/>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row>
    <row r="154" spans="1:43">
      <c r="A154" s="209"/>
      <c r="B154" s="209"/>
      <c r="C154" s="209"/>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c r="AN154" s="209"/>
      <c r="AO154" s="209"/>
      <c r="AP154" s="209"/>
      <c r="AQ154" s="209"/>
    </row>
    <row r="155" spans="1:43">
      <c r="A155" s="209"/>
      <c r="B155" s="209"/>
      <c r="C155" s="209"/>
      <c r="D155" s="209"/>
      <c r="E155" s="209"/>
      <c r="F155" s="209"/>
      <c r="G155" s="209"/>
      <c r="H155" s="209"/>
      <c r="I155" s="209"/>
      <c r="J155" s="209"/>
      <c r="K155" s="209"/>
      <c r="L155" s="209"/>
      <c r="M155" s="209"/>
      <c r="N155" s="209"/>
      <c r="O155" s="209"/>
      <c r="P155" s="209"/>
      <c r="Q155" s="209"/>
      <c r="R155" s="209"/>
      <c r="S155" s="209"/>
      <c r="T155" s="209"/>
      <c r="U155" s="209"/>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row>
    <row r="156" spans="1:43">
      <c r="A156" s="209"/>
      <c r="B156" s="209"/>
      <c r="C156" s="209"/>
      <c r="D156" s="209"/>
      <c r="E156" s="209"/>
      <c r="F156" s="209"/>
      <c r="G156" s="209"/>
      <c r="H156" s="209"/>
      <c r="I156" s="209"/>
      <c r="J156" s="209"/>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row>
    <row r="157" spans="1:43">
      <c r="A157" s="209"/>
      <c r="B157" s="209"/>
      <c r="C157" s="209"/>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row>
    <row r="158" spans="1:43">
      <c r="A158" s="209"/>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row>
    <row r="159" spans="1:43">
      <c r="A159" s="209"/>
      <c r="B159" s="209"/>
      <c r="C159" s="209"/>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row>
    <row r="160" spans="1:43">
      <c r="A160" s="209"/>
      <c r="B160" s="209"/>
      <c r="C160" s="209"/>
      <c r="D160" s="209"/>
      <c r="E160" s="209"/>
      <c r="F160" s="209"/>
      <c r="G160" s="209"/>
      <c r="H160" s="209"/>
      <c r="I160" s="209"/>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row>
    <row r="161" spans="1:43">
      <c r="A161" s="209"/>
      <c r="B161" s="209"/>
      <c r="C161" s="209"/>
      <c r="D161" s="209"/>
      <c r="E161" s="209"/>
      <c r="F161" s="209"/>
      <c r="G161" s="209"/>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row>
    <row r="162" spans="1:43">
      <c r="A162" s="209"/>
      <c r="B162" s="209"/>
      <c r="C162" s="209"/>
      <c r="D162" s="209"/>
      <c r="E162" s="209"/>
      <c r="F162" s="209"/>
      <c r="G162" s="209"/>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209"/>
      <c r="AK162" s="209"/>
      <c r="AL162" s="209"/>
      <c r="AM162" s="209"/>
      <c r="AN162" s="209"/>
      <c r="AO162" s="209"/>
      <c r="AP162" s="209"/>
      <c r="AQ162" s="209"/>
    </row>
    <row r="163" spans="1:43">
      <c r="A163" s="209"/>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row>
    <row r="164" spans="1:43">
      <c r="A164" s="209"/>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c r="AN164" s="209"/>
      <c r="AO164" s="209"/>
      <c r="AP164" s="209"/>
      <c r="AQ164" s="209"/>
    </row>
    <row r="165" spans="1:43">
      <c r="A165" s="209"/>
      <c r="B165" s="209"/>
      <c r="C165" s="209"/>
      <c r="D165" s="209"/>
      <c r="E165" s="209"/>
      <c r="F165" s="209"/>
      <c r="G165" s="209"/>
      <c r="H165" s="209"/>
      <c r="I165" s="209"/>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c r="AN165" s="209"/>
      <c r="AO165" s="209"/>
      <c r="AP165" s="209"/>
      <c r="AQ165" s="209"/>
    </row>
    <row r="166" spans="1:43">
      <c r="A166" s="209"/>
      <c r="B166" s="209"/>
      <c r="C166" s="209"/>
      <c r="D166" s="209"/>
      <c r="E166" s="209"/>
      <c r="F166" s="209"/>
      <c r="G166" s="209"/>
      <c r="H166" s="209"/>
      <c r="I166" s="209"/>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c r="AN166" s="209"/>
      <c r="AO166" s="209"/>
      <c r="AP166" s="209"/>
      <c r="AQ166" s="209"/>
    </row>
    <row r="167" spans="1:43">
      <c r="A167" s="209"/>
      <c r="B167" s="209"/>
      <c r="C167" s="209"/>
      <c r="D167" s="209"/>
      <c r="E167" s="209"/>
      <c r="F167" s="209"/>
      <c r="G167" s="209"/>
      <c r="H167" s="209"/>
      <c r="I167" s="209"/>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c r="AN167" s="209"/>
      <c r="AO167" s="209"/>
      <c r="AP167" s="209"/>
      <c r="AQ167" s="209"/>
    </row>
    <row r="168" spans="1:43">
      <c r="A168" s="209"/>
      <c r="B168" s="209"/>
      <c r="C168" s="209"/>
      <c r="D168" s="209"/>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row>
    <row r="169" spans="1:43">
      <c r="A169" s="209"/>
      <c r="B169" s="209"/>
      <c r="C169" s="209"/>
      <c r="D169" s="209"/>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row>
    <row r="170" spans="1:43">
      <c r="A170" s="209"/>
      <c r="B170" s="209"/>
      <c r="C170" s="209"/>
      <c r="D170" s="209"/>
      <c r="E170" s="209"/>
      <c r="F170" s="209"/>
      <c r="G170" s="209"/>
      <c r="H170" s="209"/>
      <c r="I170" s="209"/>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c r="AN170" s="209"/>
      <c r="AO170" s="209"/>
      <c r="AP170" s="209"/>
      <c r="AQ170" s="209"/>
    </row>
    <row r="171" spans="1:43">
      <c r="A171" s="209"/>
      <c r="B171" s="209"/>
      <c r="C171" s="209"/>
      <c r="D171" s="209"/>
      <c r="E171" s="209"/>
      <c r="F171" s="209"/>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row>
    <row r="172" spans="1:43">
      <c r="A172" s="209"/>
      <c r="B172" s="209"/>
      <c r="C172" s="209"/>
      <c r="D172" s="209"/>
      <c r="E172" s="209"/>
      <c r="F172" s="209"/>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row>
    <row r="173" spans="1:43">
      <c r="A173" s="209"/>
      <c r="B173" s="209"/>
      <c r="C173" s="209"/>
      <c r="D173" s="209"/>
      <c r="E173" s="209"/>
      <c r="F173" s="209"/>
      <c r="G173" s="209"/>
      <c r="H173" s="209"/>
      <c r="I173" s="209"/>
      <c r="J173" s="209"/>
      <c r="K173" s="209"/>
      <c r="L173" s="209"/>
      <c r="M173" s="209"/>
      <c r="N173" s="209"/>
      <c r="O173" s="209"/>
      <c r="P173" s="209"/>
      <c r="Q173" s="209"/>
      <c r="R173" s="209"/>
      <c r="S173" s="209"/>
      <c r="T173" s="209"/>
      <c r="U173" s="209"/>
      <c r="V173" s="209"/>
      <c r="W173" s="209"/>
      <c r="X173" s="209"/>
      <c r="Y173" s="209"/>
      <c r="Z173" s="209"/>
      <c r="AA173" s="209"/>
      <c r="AB173" s="209"/>
      <c r="AC173" s="209"/>
      <c r="AD173" s="209"/>
      <c r="AE173" s="209"/>
      <c r="AF173" s="209"/>
      <c r="AG173" s="209"/>
      <c r="AH173" s="209"/>
      <c r="AI173" s="209"/>
      <c r="AJ173" s="209"/>
      <c r="AK173" s="209"/>
      <c r="AL173" s="209"/>
      <c r="AM173" s="209"/>
      <c r="AN173" s="209"/>
      <c r="AO173" s="209"/>
      <c r="AP173" s="209"/>
      <c r="AQ173" s="209"/>
    </row>
    <row r="174" spans="1:43">
      <c r="A174" s="209"/>
      <c r="B174" s="209"/>
      <c r="C174" s="209"/>
      <c r="D174" s="209"/>
      <c r="E174" s="209"/>
      <c r="F174" s="209"/>
      <c r="G174" s="209"/>
      <c r="H174" s="209"/>
      <c r="I174" s="209"/>
      <c r="J174" s="209"/>
      <c r="K174" s="209"/>
      <c r="L174" s="209"/>
      <c r="M174" s="209"/>
      <c r="N174" s="209"/>
      <c r="O174" s="209"/>
      <c r="P174" s="209"/>
      <c r="Q174" s="209"/>
      <c r="R174" s="209"/>
      <c r="S174" s="209"/>
      <c r="T174" s="209"/>
      <c r="U174" s="209"/>
      <c r="V174" s="209"/>
      <c r="W174" s="209"/>
      <c r="X174" s="209"/>
      <c r="Y174" s="209"/>
      <c r="Z174" s="209"/>
      <c r="AA174" s="209"/>
      <c r="AB174" s="209"/>
      <c r="AC174" s="209"/>
      <c r="AD174" s="209"/>
      <c r="AE174" s="209"/>
      <c r="AF174" s="209"/>
      <c r="AG174" s="209"/>
      <c r="AH174" s="209"/>
      <c r="AI174" s="209"/>
      <c r="AJ174" s="209"/>
      <c r="AK174" s="209"/>
      <c r="AL174" s="209"/>
      <c r="AM174" s="209"/>
      <c r="AN174" s="209"/>
      <c r="AO174" s="209"/>
      <c r="AP174" s="209"/>
      <c r="AQ174" s="209"/>
    </row>
    <row r="175" spans="1:43">
      <c r="A175" s="209"/>
      <c r="B175" s="209"/>
      <c r="C175" s="209"/>
      <c r="D175" s="209"/>
      <c r="E175" s="209"/>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09"/>
      <c r="AB175" s="209"/>
      <c r="AC175" s="209"/>
      <c r="AD175" s="209"/>
      <c r="AE175" s="209"/>
      <c r="AF175" s="209"/>
      <c r="AG175" s="209"/>
      <c r="AH175" s="209"/>
      <c r="AI175" s="209"/>
      <c r="AJ175" s="209"/>
      <c r="AK175" s="209"/>
      <c r="AL175" s="209"/>
      <c r="AM175" s="209"/>
      <c r="AN175" s="209"/>
      <c r="AO175" s="209"/>
      <c r="AP175" s="209"/>
      <c r="AQ175" s="209"/>
    </row>
    <row r="176" spans="1:43">
      <c r="A176" s="209"/>
      <c r="B176" s="209"/>
      <c r="C176" s="209"/>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209"/>
      <c r="AM176" s="209"/>
      <c r="AN176" s="209"/>
      <c r="AO176" s="209"/>
      <c r="AP176" s="209"/>
      <c r="AQ176" s="209"/>
    </row>
    <row r="177" spans="1:43">
      <c r="A177" s="209"/>
      <c r="B177" s="209"/>
      <c r="C177" s="209"/>
      <c r="D177" s="209"/>
      <c r="E177" s="209"/>
      <c r="F177" s="209"/>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row>
    <row r="178" spans="1:43">
      <c r="A178" s="209"/>
      <c r="B178" s="209"/>
      <c r="C178" s="209"/>
      <c r="D178" s="209"/>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row>
    <row r="179" spans="1:43">
      <c r="A179" s="209"/>
      <c r="B179" s="209"/>
      <c r="C179" s="209"/>
      <c r="D179" s="209"/>
      <c r="E179" s="209"/>
      <c r="F179" s="209"/>
      <c r="G179" s="209"/>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row>
    <row r="180" spans="1:43">
      <c r="A180" s="209"/>
      <c r="B180" s="209"/>
      <c r="C180" s="209"/>
      <c r="D180" s="209"/>
      <c r="E180" s="209"/>
      <c r="F180" s="209"/>
      <c r="G180" s="209"/>
      <c r="H180" s="209"/>
      <c r="I180" s="209"/>
      <c r="J180" s="209"/>
      <c r="K180" s="209"/>
      <c r="L180" s="209"/>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row>
    <row r="181" spans="1:43">
      <c r="A181" s="209"/>
      <c r="B181" s="209"/>
      <c r="C181" s="209"/>
      <c r="D181" s="209"/>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row>
    <row r="182" spans="1:43">
      <c r="A182" s="209"/>
      <c r="B182" s="209"/>
      <c r="C182" s="209"/>
      <c r="D182" s="209"/>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c r="AN182" s="209"/>
      <c r="AO182" s="209"/>
      <c r="AP182" s="209"/>
      <c r="AQ182" s="209"/>
    </row>
    <row r="183" spans="1:43">
      <c r="A183" s="209"/>
      <c r="B183" s="209"/>
      <c r="C183" s="209"/>
      <c r="D183" s="209"/>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N183" s="209"/>
      <c r="AO183" s="209"/>
      <c r="AP183" s="209"/>
      <c r="AQ183" s="209"/>
    </row>
    <row r="184" spans="1:43">
      <c r="A184" s="209"/>
      <c r="B184" s="209"/>
      <c r="C184" s="209"/>
      <c r="D184" s="209"/>
      <c r="E184" s="209"/>
      <c r="F184" s="209"/>
      <c r="G184" s="209"/>
      <c r="H184" s="209"/>
      <c r="I184" s="209"/>
      <c r="J184" s="209"/>
      <c r="K184" s="209"/>
      <c r="L184" s="209"/>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209"/>
      <c r="AM184" s="209"/>
      <c r="AN184" s="209"/>
      <c r="AO184" s="209"/>
      <c r="AP184" s="209"/>
      <c r="AQ184" s="209"/>
    </row>
    <row r="185" spans="1:43">
      <c r="A185" s="209"/>
      <c r="B185" s="209"/>
      <c r="C185" s="209"/>
      <c r="D185" s="209"/>
      <c r="E185" s="209"/>
      <c r="F185" s="209"/>
      <c r="G185" s="209"/>
      <c r="H185" s="209"/>
      <c r="I185" s="209"/>
      <c r="J185" s="209"/>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209"/>
      <c r="AM185" s="209"/>
      <c r="AN185" s="209"/>
      <c r="AO185" s="209"/>
      <c r="AP185" s="209"/>
      <c r="AQ185" s="209"/>
    </row>
    <row r="186" spans="1:43">
      <c r="A186" s="209"/>
      <c r="B186" s="209"/>
      <c r="C186" s="209"/>
      <c r="D186" s="209"/>
      <c r="E186" s="209"/>
      <c r="F186" s="209"/>
      <c r="G186" s="209"/>
      <c r="H186" s="209"/>
      <c r="I186" s="209"/>
      <c r="J186" s="209"/>
      <c r="K186" s="209"/>
      <c r="L186" s="209"/>
      <c r="M186" s="209"/>
      <c r="N186" s="209"/>
      <c r="O186" s="209"/>
      <c r="P186" s="209"/>
      <c r="Q186" s="209"/>
      <c r="R186" s="209"/>
      <c r="S186" s="209"/>
      <c r="T186" s="209"/>
      <c r="U186" s="209"/>
      <c r="V186" s="209"/>
      <c r="W186" s="209"/>
      <c r="X186" s="209"/>
      <c r="Y186" s="209"/>
      <c r="Z186" s="209"/>
      <c r="AA186" s="209"/>
      <c r="AB186" s="209"/>
      <c r="AC186" s="209"/>
      <c r="AD186" s="209"/>
      <c r="AE186" s="209"/>
      <c r="AF186" s="209"/>
      <c r="AG186" s="209"/>
      <c r="AH186" s="209"/>
      <c r="AI186" s="209"/>
      <c r="AJ186" s="209"/>
      <c r="AK186" s="209"/>
      <c r="AL186" s="209"/>
      <c r="AM186" s="209"/>
      <c r="AN186" s="209"/>
      <c r="AO186" s="209"/>
      <c r="AP186" s="209"/>
      <c r="AQ186" s="209"/>
    </row>
    <row r="187" spans="1:43">
      <c r="A187" s="209"/>
      <c r="B187" s="209"/>
      <c r="C187" s="209"/>
      <c r="D187" s="209"/>
      <c r="E187" s="209"/>
      <c r="F187" s="209"/>
      <c r="G187" s="209"/>
      <c r="H187" s="209"/>
      <c r="I187" s="209"/>
      <c r="J187" s="209"/>
      <c r="K187" s="209"/>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209"/>
      <c r="AM187" s="209"/>
      <c r="AN187" s="209"/>
      <c r="AO187" s="209"/>
      <c r="AP187" s="209"/>
      <c r="AQ187" s="209"/>
    </row>
    <row r="188" spans="1:43">
      <c r="A188" s="209"/>
      <c r="B188" s="209"/>
      <c r="C188" s="209"/>
      <c r="D188" s="209"/>
      <c r="E188" s="209"/>
      <c r="F188" s="209"/>
      <c r="G188" s="209"/>
      <c r="H188" s="209"/>
      <c r="I188" s="209"/>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209"/>
      <c r="AM188" s="209"/>
      <c r="AN188" s="209"/>
      <c r="AO188" s="209"/>
      <c r="AP188" s="209"/>
      <c r="AQ188" s="209"/>
    </row>
    <row r="189" spans="1:43">
      <c r="A189" s="209"/>
      <c r="B189" s="209"/>
      <c r="C189" s="209"/>
      <c r="D189" s="209"/>
      <c r="E189" s="209"/>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row>
    <row r="190" spans="1:43">
      <c r="A190" s="209"/>
      <c r="B190" s="209"/>
      <c r="C190" s="209"/>
      <c r="D190" s="209"/>
      <c r="E190" s="209"/>
      <c r="F190" s="209"/>
      <c r="G190" s="209"/>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row>
    <row r="191" spans="1:43">
      <c r="A191" s="209"/>
      <c r="B191" s="209"/>
      <c r="C191" s="209"/>
      <c r="D191" s="209"/>
      <c r="E191" s="209"/>
      <c r="F191" s="209"/>
      <c r="G191" s="209"/>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row>
    <row r="192" spans="1:43">
      <c r="A192" s="209"/>
      <c r="B192" s="209"/>
      <c r="C192" s="209"/>
      <c r="D192" s="209"/>
      <c r="E192" s="209"/>
      <c r="F192" s="209"/>
      <c r="G192" s="209"/>
      <c r="H192" s="209"/>
      <c r="I192" s="209"/>
      <c r="J192" s="209"/>
      <c r="K192" s="209"/>
      <c r="L192" s="209"/>
      <c r="M192" s="209"/>
      <c r="N192" s="209"/>
      <c r="O192" s="209"/>
      <c r="P192" s="209"/>
      <c r="Q192" s="209"/>
      <c r="R192" s="209"/>
      <c r="S192" s="209"/>
      <c r="T192" s="209"/>
      <c r="U192" s="209"/>
      <c r="V192" s="209"/>
      <c r="W192" s="209"/>
      <c r="X192" s="209"/>
      <c r="Y192" s="209"/>
      <c r="Z192" s="209"/>
      <c r="AA192" s="209"/>
      <c r="AB192" s="209"/>
      <c r="AC192" s="209"/>
      <c r="AD192" s="209"/>
      <c r="AE192" s="209"/>
      <c r="AF192" s="209"/>
      <c r="AG192" s="209"/>
      <c r="AH192" s="209"/>
      <c r="AI192" s="209"/>
      <c r="AJ192" s="209"/>
      <c r="AK192" s="209"/>
      <c r="AL192" s="209"/>
      <c r="AM192" s="209"/>
      <c r="AN192" s="209"/>
      <c r="AO192" s="209"/>
      <c r="AP192" s="209"/>
      <c r="AQ192" s="209"/>
    </row>
    <row r="193" spans="1:43">
      <c r="A193" s="209"/>
      <c r="B193" s="209"/>
      <c r="C193" s="209"/>
      <c r="D193" s="209"/>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c r="AB193" s="209"/>
      <c r="AC193" s="209"/>
      <c r="AD193" s="209"/>
      <c r="AE193" s="209"/>
      <c r="AF193" s="209"/>
      <c r="AG193" s="209"/>
      <c r="AH193" s="209"/>
      <c r="AI193" s="209"/>
      <c r="AJ193" s="209"/>
      <c r="AK193" s="209"/>
      <c r="AL193" s="209"/>
      <c r="AM193" s="209"/>
      <c r="AN193" s="209"/>
      <c r="AO193" s="209"/>
      <c r="AP193" s="209"/>
      <c r="AQ193" s="209"/>
    </row>
    <row r="194" spans="1:43">
      <c r="A194" s="209"/>
      <c r="B194" s="209"/>
      <c r="C194" s="209"/>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row>
    <row r="195" spans="1:43">
      <c r="A195" s="209"/>
      <c r="B195" s="209"/>
      <c r="C195" s="209"/>
      <c r="D195" s="209"/>
      <c r="E195" s="209"/>
      <c r="F195" s="209"/>
      <c r="G195" s="209"/>
      <c r="H195" s="209"/>
      <c r="I195" s="209"/>
      <c r="J195" s="209"/>
      <c r="K195" s="209"/>
      <c r="L195" s="209"/>
      <c r="M195" s="209"/>
      <c r="N195" s="209"/>
      <c r="O195" s="209"/>
      <c r="P195" s="209"/>
      <c r="Q195" s="209"/>
      <c r="R195" s="209"/>
      <c r="S195" s="209"/>
      <c r="T195" s="209"/>
      <c r="U195" s="209"/>
      <c r="V195" s="209"/>
      <c r="W195" s="209"/>
      <c r="X195" s="209"/>
      <c r="Y195" s="209"/>
      <c r="Z195" s="209"/>
      <c r="AA195" s="209"/>
      <c r="AB195" s="209"/>
      <c r="AC195" s="209"/>
      <c r="AD195" s="209"/>
      <c r="AE195" s="209"/>
      <c r="AF195" s="209"/>
      <c r="AG195" s="209"/>
      <c r="AH195" s="209"/>
      <c r="AI195" s="209"/>
      <c r="AJ195" s="209"/>
      <c r="AK195" s="209"/>
      <c r="AL195" s="209"/>
      <c r="AM195" s="209"/>
      <c r="AN195" s="209"/>
      <c r="AO195" s="209"/>
      <c r="AP195" s="209"/>
      <c r="AQ195" s="209"/>
    </row>
    <row r="196" spans="1:43">
      <c r="A196" s="209"/>
      <c r="B196" s="209"/>
      <c r="C196" s="209"/>
      <c r="D196" s="209"/>
      <c r="E196" s="209"/>
      <c r="F196" s="209"/>
      <c r="G196" s="209"/>
      <c r="H196" s="209"/>
      <c r="I196" s="209"/>
      <c r="J196" s="209"/>
      <c r="K196" s="209"/>
      <c r="L196" s="209"/>
      <c r="M196" s="209"/>
      <c r="N196" s="209"/>
      <c r="O196" s="209"/>
      <c r="P196" s="209"/>
      <c r="Q196" s="209"/>
      <c r="R196" s="209"/>
      <c r="S196" s="209"/>
      <c r="T196" s="209"/>
      <c r="U196" s="209"/>
      <c r="V196" s="209"/>
      <c r="W196" s="209"/>
      <c r="X196" s="209"/>
      <c r="Y196" s="209"/>
      <c r="Z196" s="209"/>
      <c r="AA196" s="209"/>
      <c r="AB196" s="209"/>
      <c r="AC196" s="209"/>
      <c r="AD196" s="209"/>
      <c r="AE196" s="209"/>
      <c r="AF196" s="209"/>
      <c r="AG196" s="209"/>
      <c r="AH196" s="209"/>
      <c r="AI196" s="209"/>
      <c r="AJ196" s="209"/>
      <c r="AK196" s="209"/>
      <c r="AL196" s="209"/>
      <c r="AM196" s="209"/>
      <c r="AN196" s="209"/>
      <c r="AO196" s="209"/>
      <c r="AP196" s="209"/>
      <c r="AQ196" s="209"/>
    </row>
    <row r="197" spans="1:43">
      <c r="A197" s="209"/>
      <c r="B197" s="209"/>
      <c r="C197" s="209"/>
      <c r="D197" s="209"/>
      <c r="E197" s="209"/>
      <c r="F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209"/>
      <c r="AO197" s="209"/>
      <c r="AP197" s="209"/>
      <c r="AQ197" s="209"/>
    </row>
    <row r="198" spans="1:43">
      <c r="A198" s="209"/>
      <c r="B198" s="209"/>
      <c r="C198" s="209"/>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row>
    <row r="199" spans="1:43">
      <c r="A199" s="209"/>
      <c r="B199" s="209"/>
      <c r="C199" s="209"/>
      <c r="D199" s="209"/>
      <c r="E199" s="209"/>
      <c r="F199" s="209"/>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209"/>
      <c r="AO199" s="209"/>
      <c r="AP199" s="209"/>
      <c r="AQ199" s="209"/>
    </row>
    <row r="200" spans="1:43">
      <c r="A200" s="209"/>
      <c r="B200" s="209"/>
      <c r="C200" s="209"/>
      <c r="D200" s="209"/>
      <c r="E200" s="209"/>
      <c r="F200" s="209"/>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c r="AN200" s="209"/>
      <c r="AO200" s="209"/>
      <c r="AP200" s="209"/>
      <c r="AQ200" s="209"/>
    </row>
    <row r="201" spans="1:43">
      <c r="A201" s="209"/>
      <c r="B201" s="209"/>
      <c r="C201" s="209"/>
      <c r="D201" s="209"/>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row>
    <row r="202" spans="1:43">
      <c r="A202" s="209"/>
      <c r="B202" s="209"/>
      <c r="C202" s="209"/>
      <c r="D202" s="209"/>
      <c r="E202" s="209"/>
      <c r="F202" s="209"/>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row>
    <row r="203" spans="1:43">
      <c r="A203" s="209"/>
      <c r="B203" s="209"/>
      <c r="C203" s="209"/>
      <c r="D203" s="209"/>
      <c r="E203" s="209"/>
      <c r="F203" s="209"/>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c r="AN203" s="209"/>
      <c r="AO203" s="209"/>
      <c r="AP203" s="209"/>
      <c r="AQ203" s="209"/>
    </row>
    <row r="204" spans="1:43">
      <c r="A204" s="209"/>
      <c r="B204" s="209"/>
      <c r="C204" s="209"/>
      <c r="D204" s="209"/>
      <c r="E204" s="209"/>
      <c r="F204" s="209"/>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c r="AN204" s="209"/>
      <c r="AO204" s="209"/>
      <c r="AP204" s="209"/>
      <c r="AQ204" s="209"/>
    </row>
    <row r="205" spans="1:43">
      <c r="A205" s="209"/>
      <c r="B205" s="209"/>
      <c r="C205" s="209"/>
      <c r="D205" s="209"/>
      <c r="E205" s="209"/>
      <c r="F205" s="209"/>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c r="AN205" s="209"/>
      <c r="AO205" s="209"/>
      <c r="AP205" s="209"/>
      <c r="AQ205" s="209"/>
    </row>
    <row r="206" spans="1:43">
      <c r="A206" s="209"/>
      <c r="B206" s="209"/>
      <c r="C206" s="209"/>
      <c r="D206" s="209"/>
      <c r="E206" s="209"/>
      <c r="F206" s="209"/>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c r="AN206" s="209"/>
      <c r="AO206" s="209"/>
      <c r="AP206" s="209"/>
      <c r="AQ206" s="209"/>
    </row>
    <row r="207" spans="1:43">
      <c r="A207" s="209"/>
      <c r="B207" s="209"/>
      <c r="C207" s="209"/>
      <c r="D207" s="209"/>
      <c r="E207" s="209"/>
      <c r="F207" s="209"/>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row>
    <row r="208" spans="1:43">
      <c r="A208" s="209"/>
      <c r="B208" s="209"/>
      <c r="C208" s="209"/>
      <c r="D208" s="209"/>
      <c r="E208" s="209"/>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row>
    <row r="209" spans="1:43">
      <c r="A209" s="209"/>
      <c r="B209" s="209"/>
      <c r="C209" s="209"/>
      <c r="D209" s="20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row>
    <row r="210" spans="1:43">
      <c r="A210" s="209"/>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row>
    <row r="211" spans="1:43">
      <c r="A211" s="209"/>
      <c r="B211" s="209"/>
      <c r="C211" s="209"/>
      <c r="D211" s="209"/>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row>
    <row r="212" spans="1:43">
      <c r="A212" s="209"/>
      <c r="B212" s="209"/>
      <c r="C212" s="209"/>
      <c r="D212" s="209"/>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row>
    <row r="213" spans="1:43">
      <c r="A213" s="209"/>
      <c r="B213" s="209"/>
      <c r="C213" s="209"/>
      <c r="D213" s="209"/>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row>
    <row r="214" spans="1:43">
      <c r="A214" s="209"/>
      <c r="B214" s="209"/>
      <c r="C214" s="209"/>
      <c r="D214" s="209"/>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row>
    <row r="215" spans="1:43">
      <c r="A215" s="209"/>
      <c r="B215" s="209"/>
      <c r="C215" s="209"/>
      <c r="D215" s="209"/>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row>
    <row r="216" spans="1:43">
      <c r="A216" s="209"/>
      <c r="B216" s="209"/>
      <c r="C216" s="209"/>
      <c r="D216" s="209"/>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row>
    <row r="217" spans="1:43">
      <c r="A217" s="209"/>
      <c r="B217" s="209"/>
      <c r="C217" s="209"/>
      <c r="D217" s="209"/>
      <c r="E217" s="209"/>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row>
    <row r="218" spans="1:43">
      <c r="A218" s="209"/>
      <c r="B218" s="209"/>
      <c r="C218" s="209"/>
      <c r="D218" s="209"/>
      <c r="E218" s="209"/>
      <c r="F218" s="209"/>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row>
    <row r="219" spans="1:43">
      <c r="A219" s="209"/>
      <c r="B219" s="209"/>
      <c r="C219" s="209"/>
      <c r="D219" s="209"/>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row>
    <row r="220" spans="1:43">
      <c r="A220" s="209"/>
      <c r="B220" s="209"/>
      <c r="C220" s="209"/>
      <c r="D220" s="209"/>
      <c r="E220" s="209"/>
      <c r="F220" s="209"/>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row>
    <row r="221" spans="1:43">
      <c r="A221" s="209"/>
      <c r="B221" s="209"/>
      <c r="C221" s="209"/>
      <c r="D221" s="209"/>
      <c r="E221" s="209"/>
      <c r="F221" s="209"/>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row>
    <row r="222" spans="1:43">
      <c r="A222" s="209"/>
      <c r="B222" s="209"/>
      <c r="C222" s="209"/>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c r="AQ222" s="209"/>
    </row>
    <row r="223" spans="1:43">
      <c r="A223" s="209"/>
      <c r="B223" s="209"/>
      <c r="C223" s="209"/>
      <c r="D223" s="209"/>
      <c r="E223" s="209"/>
      <c r="F223" s="209"/>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row>
    <row r="224" spans="1:43">
      <c r="A224" s="209"/>
      <c r="B224" s="209"/>
      <c r="C224" s="209"/>
      <c r="D224" s="209"/>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c r="AN224" s="209"/>
      <c r="AO224" s="209"/>
      <c r="AP224" s="209"/>
      <c r="AQ224" s="209"/>
    </row>
    <row r="225" spans="1:43">
      <c r="A225" s="209"/>
      <c r="B225" s="209"/>
      <c r="C225" s="209"/>
      <c r="D225" s="209"/>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row>
    <row r="226" spans="1:43">
      <c r="A226" s="209"/>
      <c r="B226" s="209"/>
      <c r="C226" s="209"/>
      <c r="D226" s="209"/>
      <c r="E226" s="209"/>
      <c r="F226" s="209"/>
      <c r="G226" s="209"/>
      <c r="H226" s="209"/>
      <c r="I226" s="209"/>
      <c r="J226" s="209"/>
      <c r="K226" s="209"/>
      <c r="L226" s="209"/>
      <c r="M226" s="209"/>
      <c r="N226" s="209"/>
      <c r="O226" s="209"/>
      <c r="P226" s="209"/>
      <c r="Q226" s="209"/>
      <c r="R226" s="209"/>
      <c r="S226" s="209"/>
      <c r="T226" s="209"/>
      <c r="U226" s="209"/>
      <c r="V226" s="209"/>
      <c r="W226" s="209"/>
      <c r="X226" s="209"/>
      <c r="Y226" s="209"/>
      <c r="Z226" s="209"/>
      <c r="AA226" s="209"/>
      <c r="AB226" s="209"/>
      <c r="AC226" s="209"/>
      <c r="AD226" s="209"/>
      <c r="AE226" s="209"/>
      <c r="AF226" s="209"/>
      <c r="AG226" s="209"/>
      <c r="AH226" s="209"/>
      <c r="AI226" s="209"/>
      <c r="AJ226" s="209"/>
      <c r="AK226" s="209"/>
      <c r="AL226" s="209"/>
      <c r="AM226" s="209"/>
      <c r="AN226" s="209"/>
      <c r="AO226" s="209"/>
      <c r="AP226" s="209"/>
      <c r="AQ226" s="209"/>
    </row>
    <row r="227" spans="1:43">
      <c r="A227" s="209"/>
      <c r="B227" s="209"/>
      <c r="C227" s="209"/>
      <c r="D227" s="209"/>
      <c r="E227" s="209"/>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c r="AN227" s="209"/>
      <c r="AO227" s="209"/>
      <c r="AP227" s="209"/>
      <c r="AQ227" s="209"/>
    </row>
    <row r="228" spans="1:43">
      <c r="A228" s="209"/>
      <c r="B228" s="209"/>
      <c r="C228" s="209"/>
      <c r="D228" s="209"/>
      <c r="E228" s="209"/>
      <c r="F228" s="209"/>
      <c r="G228" s="209"/>
      <c r="H228" s="209"/>
      <c r="I228" s="209"/>
      <c r="J228" s="209"/>
      <c r="K228" s="209"/>
      <c r="L228" s="209"/>
      <c r="M228" s="209"/>
      <c r="N228" s="209"/>
      <c r="O228" s="209"/>
      <c r="P228" s="209"/>
      <c r="Q228" s="209"/>
      <c r="R228" s="209"/>
      <c r="S228" s="209"/>
      <c r="T228" s="209"/>
      <c r="U228" s="209"/>
      <c r="V228" s="209"/>
      <c r="W228" s="209"/>
      <c r="X228" s="209"/>
      <c r="Y228" s="209"/>
      <c r="Z228" s="209"/>
      <c r="AA228" s="209"/>
      <c r="AB228" s="209"/>
      <c r="AC228" s="209"/>
      <c r="AD228" s="209"/>
      <c r="AE228" s="209"/>
      <c r="AF228" s="209"/>
      <c r="AG228" s="209"/>
      <c r="AH228" s="209"/>
      <c r="AI228" s="209"/>
      <c r="AJ228" s="209"/>
      <c r="AK228" s="209"/>
      <c r="AL228" s="209"/>
      <c r="AM228" s="209"/>
      <c r="AN228" s="209"/>
      <c r="AO228" s="209"/>
      <c r="AP228" s="209"/>
      <c r="AQ228" s="209"/>
    </row>
    <row r="229" spans="1:43">
      <c r="A229" s="209"/>
      <c r="B229" s="209"/>
      <c r="C229" s="209"/>
      <c r="D229" s="209"/>
      <c r="E229" s="209"/>
      <c r="F229" s="209"/>
      <c r="G229" s="209"/>
      <c r="H229" s="209"/>
      <c r="I229" s="209"/>
      <c r="J229" s="209"/>
      <c r="K229" s="209"/>
      <c r="L229" s="209"/>
      <c r="M229" s="209"/>
      <c r="N229" s="209"/>
      <c r="O229" s="209"/>
      <c r="P229" s="209"/>
      <c r="Q229" s="209"/>
      <c r="R229" s="209"/>
      <c r="S229" s="209"/>
      <c r="T229" s="209"/>
      <c r="U229" s="209"/>
      <c r="V229" s="209"/>
      <c r="W229" s="209"/>
      <c r="X229" s="209"/>
      <c r="Y229" s="209"/>
      <c r="Z229" s="209"/>
      <c r="AA229" s="209"/>
      <c r="AB229" s="209"/>
      <c r="AC229" s="209"/>
      <c r="AD229" s="209"/>
      <c r="AE229" s="209"/>
      <c r="AF229" s="209"/>
      <c r="AG229" s="209"/>
      <c r="AH229" s="209"/>
      <c r="AI229" s="209"/>
      <c r="AJ229" s="209"/>
      <c r="AK229" s="209"/>
      <c r="AL229" s="209"/>
      <c r="AM229" s="209"/>
      <c r="AN229" s="209"/>
      <c r="AO229" s="209"/>
      <c r="AP229" s="209"/>
      <c r="AQ229" s="209"/>
    </row>
    <row r="230" spans="1:43">
      <c r="A230" s="209"/>
      <c r="B230" s="209"/>
      <c r="C230" s="209"/>
      <c r="D230" s="209"/>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c r="AQ230" s="209"/>
    </row>
    <row r="231" spans="1:43">
      <c r="A231" s="209"/>
      <c r="B231" s="209"/>
      <c r="C231" s="209"/>
      <c r="D231" s="209"/>
      <c r="E231" s="209"/>
      <c r="F231" s="209"/>
      <c r="G231" s="209"/>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row>
    <row r="232" spans="1:43">
      <c r="A232" s="209"/>
      <c r="B232" s="209"/>
      <c r="C232" s="209"/>
      <c r="D232" s="209"/>
      <c r="E232" s="209"/>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row>
    <row r="233" spans="1:43">
      <c r="A233" s="209"/>
      <c r="B233" s="209"/>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09"/>
      <c r="AG233" s="209"/>
      <c r="AH233" s="209"/>
      <c r="AI233" s="209"/>
      <c r="AJ233" s="209"/>
      <c r="AK233" s="209"/>
      <c r="AL233" s="209"/>
      <c r="AM233" s="209"/>
      <c r="AN233" s="209"/>
      <c r="AO233" s="209"/>
      <c r="AP233" s="209"/>
      <c r="AQ233" s="209"/>
    </row>
    <row r="234" spans="1:43">
      <c r="A234" s="209"/>
      <c r="B234" s="209"/>
      <c r="C234" s="209"/>
      <c r="D234" s="209"/>
      <c r="E234" s="209"/>
      <c r="F234" s="209"/>
      <c r="G234" s="209"/>
      <c r="H234" s="209"/>
      <c r="I234" s="209"/>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09"/>
      <c r="AL234" s="209"/>
      <c r="AM234" s="209"/>
      <c r="AN234" s="209"/>
      <c r="AO234" s="209"/>
      <c r="AP234" s="209"/>
      <c r="AQ234" s="209"/>
    </row>
    <row r="235" spans="1:43">
      <c r="A235" s="209"/>
      <c r="B235" s="209"/>
      <c r="C235" s="209"/>
      <c r="D235" s="209"/>
      <c r="E235" s="209"/>
      <c r="F235" s="209"/>
      <c r="G235" s="209"/>
      <c r="H235" s="209"/>
      <c r="I235" s="209"/>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c r="AF235" s="209"/>
      <c r="AG235" s="209"/>
      <c r="AH235" s="209"/>
      <c r="AI235" s="209"/>
      <c r="AJ235" s="209"/>
      <c r="AK235" s="209"/>
      <c r="AL235" s="209"/>
      <c r="AM235" s="209"/>
      <c r="AN235" s="209"/>
      <c r="AO235" s="209"/>
      <c r="AP235" s="209"/>
      <c r="AQ235" s="209"/>
    </row>
    <row r="236" spans="1:43">
      <c r="A236" s="209"/>
      <c r="B236" s="209"/>
      <c r="C236" s="209"/>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209"/>
      <c r="AO236" s="209"/>
      <c r="AP236" s="209"/>
      <c r="AQ236" s="209"/>
    </row>
    <row r="237" spans="1:43">
      <c r="A237" s="209"/>
      <c r="B237" s="209"/>
      <c r="C237" s="209"/>
      <c r="D237" s="209"/>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c r="AN237" s="209"/>
      <c r="AO237" s="209"/>
      <c r="AP237" s="209"/>
      <c r="AQ237" s="209"/>
    </row>
    <row r="238" spans="1:43">
      <c r="A238" s="209"/>
      <c r="B238" s="209"/>
      <c r="C238" s="209"/>
      <c r="D238" s="209"/>
      <c r="E238" s="209"/>
      <c r="F238" s="209"/>
      <c r="G238" s="209"/>
      <c r="H238" s="209"/>
      <c r="I238" s="209"/>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209"/>
      <c r="AM238" s="209"/>
      <c r="AN238" s="209"/>
      <c r="AO238" s="209"/>
      <c r="AP238" s="209"/>
      <c r="AQ238" s="209"/>
    </row>
    <row r="239" spans="1:43">
      <c r="A239" s="209"/>
      <c r="B239" s="209"/>
      <c r="C239" s="209"/>
      <c r="D239" s="209"/>
      <c r="E239" s="209"/>
      <c r="F239" s="209"/>
      <c r="G239" s="209"/>
      <c r="H239" s="209"/>
      <c r="I239" s="209"/>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209"/>
      <c r="AO239" s="209"/>
      <c r="AP239" s="209"/>
      <c r="AQ239" s="209"/>
    </row>
    <row r="240" spans="1:43">
      <c r="A240" s="209"/>
      <c r="B240" s="209"/>
      <c r="C240" s="209"/>
      <c r="D240" s="209"/>
      <c r="E240" s="209"/>
      <c r="F240" s="209"/>
      <c r="G240" s="209"/>
      <c r="H240" s="209"/>
      <c r="I240" s="209"/>
      <c r="J240" s="209"/>
      <c r="K240" s="209"/>
      <c r="L240" s="209"/>
      <c r="M240" s="209"/>
      <c r="N240" s="209"/>
      <c r="O240" s="209"/>
      <c r="P240" s="209"/>
      <c r="Q240" s="209"/>
      <c r="R240" s="209"/>
      <c r="S240" s="209"/>
      <c r="T240" s="209"/>
      <c r="U240" s="209"/>
      <c r="V240" s="209"/>
      <c r="W240" s="209"/>
      <c r="X240" s="209"/>
      <c r="Y240" s="209"/>
      <c r="Z240" s="209"/>
      <c r="AA240" s="209"/>
      <c r="AB240" s="209"/>
      <c r="AC240" s="209"/>
      <c r="AD240" s="209"/>
      <c r="AE240" s="209"/>
      <c r="AF240" s="209"/>
      <c r="AG240" s="209"/>
      <c r="AH240" s="209"/>
      <c r="AI240" s="209"/>
      <c r="AJ240" s="209"/>
      <c r="AK240" s="209"/>
      <c r="AL240" s="209"/>
      <c r="AM240" s="209"/>
      <c r="AN240" s="209"/>
      <c r="AO240" s="209"/>
      <c r="AP240" s="209"/>
      <c r="AQ240" s="209"/>
    </row>
    <row r="241" spans="1:43">
      <c r="A241" s="209"/>
      <c r="B241" s="209"/>
      <c r="C241" s="209"/>
      <c r="D241" s="209"/>
      <c r="E241" s="209"/>
      <c r="F241" s="209"/>
      <c r="G241" s="209"/>
      <c r="H241" s="209"/>
      <c r="I241" s="209"/>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c r="AQ241" s="209"/>
    </row>
    <row r="242" spans="1:43">
      <c r="A242" s="209"/>
      <c r="B242" s="209"/>
      <c r="C242" s="209"/>
      <c r="D242" s="209"/>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09"/>
      <c r="AQ242" s="209"/>
    </row>
    <row r="243" spans="1:43">
      <c r="A243" s="209"/>
      <c r="B243" s="209"/>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c r="AQ243" s="209"/>
    </row>
    <row r="244" spans="1:43">
      <c r="A244" s="209"/>
      <c r="B244" s="209"/>
      <c r="C244" s="209"/>
      <c r="D244" s="209"/>
      <c r="E244" s="209"/>
      <c r="F244" s="209"/>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09"/>
      <c r="AQ244" s="209"/>
    </row>
    <row r="245" spans="1:43">
      <c r="A245" s="209"/>
      <c r="B245" s="209"/>
      <c r="C245" s="209"/>
      <c r="D245" s="209"/>
      <c r="E245" s="209"/>
      <c r="F245" s="209"/>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c r="AN245" s="209"/>
      <c r="AO245" s="209"/>
      <c r="AP245" s="209"/>
      <c r="AQ245" s="209"/>
    </row>
    <row r="246" spans="1:43">
      <c r="A246" s="209"/>
      <c r="B246" s="209"/>
      <c r="C246" s="209"/>
      <c r="D246" s="209"/>
      <c r="E246" s="209"/>
      <c r="F246" s="209"/>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209"/>
      <c r="AO246" s="209"/>
      <c r="AP246" s="209"/>
      <c r="AQ246" s="209"/>
    </row>
    <row r="247" spans="1:43">
      <c r="A247" s="209"/>
      <c r="B247" s="209"/>
      <c r="C247" s="209"/>
      <c r="D247" s="209"/>
      <c r="E247" s="209"/>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row>
    <row r="248" spans="1:43">
      <c r="A248" s="209"/>
      <c r="B248" s="209"/>
      <c r="C248" s="209"/>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row>
    <row r="249" spans="1:43">
      <c r="A249" s="209"/>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row>
    <row r="250" spans="1:43">
      <c r="A250" s="209"/>
      <c r="B250" s="209"/>
      <c r="C250" s="209"/>
      <c r="D250" s="209"/>
      <c r="E250" s="209"/>
      <c r="F250" s="209"/>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row>
    <row r="251" spans="1:43">
      <c r="A251" s="209"/>
      <c r="B251" s="209"/>
      <c r="C251" s="209"/>
      <c r="D251" s="209"/>
      <c r="E251" s="209"/>
      <c r="F251" s="209"/>
      <c r="G251" s="209"/>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row>
    <row r="252" spans="1:43">
      <c r="A252" s="209"/>
      <c r="B252" s="209"/>
      <c r="C252" s="209"/>
      <c r="D252" s="209"/>
      <c r="E252" s="209"/>
      <c r="F252" s="209"/>
      <c r="G252" s="209"/>
      <c r="H252" s="209"/>
      <c r="I252" s="209"/>
      <c r="J252" s="209"/>
      <c r="K252" s="209"/>
      <c r="L252" s="209"/>
      <c r="M252" s="209"/>
      <c r="N252" s="209"/>
      <c r="O252" s="209"/>
      <c r="P252" s="209"/>
      <c r="Q252" s="209"/>
      <c r="R252" s="209"/>
      <c r="S252" s="209"/>
      <c r="T252" s="209"/>
      <c r="U252" s="209"/>
      <c r="V252" s="209"/>
      <c r="W252" s="209"/>
      <c r="X252" s="209"/>
      <c r="Y252" s="209"/>
      <c r="Z252" s="209"/>
      <c r="AA252" s="209"/>
      <c r="AB252" s="209"/>
      <c r="AC252" s="209"/>
      <c r="AD252" s="209"/>
      <c r="AE252" s="209"/>
      <c r="AF252" s="209"/>
      <c r="AG252" s="209"/>
      <c r="AH252" s="209"/>
      <c r="AI252" s="209"/>
      <c r="AJ252" s="209"/>
      <c r="AK252" s="209"/>
      <c r="AL252" s="209"/>
      <c r="AM252" s="209"/>
      <c r="AN252" s="209"/>
      <c r="AO252" s="209"/>
      <c r="AP252" s="209"/>
      <c r="AQ252" s="209"/>
    </row>
    <row r="253" spans="1:43">
      <c r="A253" s="209"/>
      <c r="B253" s="209"/>
      <c r="C253" s="209"/>
      <c r="D253" s="209"/>
      <c r="E253" s="209"/>
      <c r="F253" s="209"/>
      <c r="G253" s="209"/>
      <c r="H253" s="209"/>
      <c r="I253" s="209"/>
      <c r="J253" s="209"/>
      <c r="K253" s="209"/>
      <c r="L253" s="209"/>
      <c r="M253" s="209"/>
      <c r="N253" s="209"/>
      <c r="O253" s="209"/>
      <c r="P253" s="209"/>
      <c r="Q253" s="209"/>
      <c r="R253" s="209"/>
      <c r="S253" s="209"/>
      <c r="T253" s="209"/>
      <c r="U253" s="209"/>
      <c r="V253" s="209"/>
      <c r="W253" s="209"/>
      <c r="X253" s="209"/>
      <c r="Y253" s="209"/>
      <c r="Z253" s="209"/>
      <c r="AA253" s="209"/>
      <c r="AB253" s="209"/>
      <c r="AC253" s="209"/>
      <c r="AD253" s="209"/>
      <c r="AE253" s="209"/>
      <c r="AF253" s="209"/>
      <c r="AG253" s="209"/>
      <c r="AH253" s="209"/>
      <c r="AI253" s="209"/>
      <c r="AJ253" s="209"/>
      <c r="AK253" s="209"/>
      <c r="AL253" s="209"/>
      <c r="AM253" s="209"/>
      <c r="AN253" s="209"/>
      <c r="AO253" s="209"/>
      <c r="AP253" s="209"/>
      <c r="AQ253" s="209"/>
    </row>
    <row r="254" spans="1:43">
      <c r="A254" s="209"/>
      <c r="B254" s="209"/>
      <c r="C254" s="209"/>
      <c r="D254" s="209"/>
      <c r="E254" s="209"/>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09"/>
      <c r="AL254" s="209"/>
      <c r="AM254" s="209"/>
      <c r="AN254" s="209"/>
      <c r="AO254" s="209"/>
      <c r="AP254" s="209"/>
      <c r="AQ254" s="209"/>
    </row>
    <row r="255" spans="1:43">
      <c r="A255" s="209"/>
      <c r="B255" s="209"/>
      <c r="C255" s="209"/>
      <c r="D255" s="209"/>
      <c r="E255" s="209"/>
      <c r="F255" s="209"/>
      <c r="G255" s="209"/>
      <c r="H255" s="209"/>
      <c r="I255" s="209"/>
      <c r="J255" s="209"/>
      <c r="K255" s="209"/>
      <c r="L255" s="209"/>
      <c r="M255" s="209"/>
      <c r="N255" s="209"/>
      <c r="O255" s="209"/>
      <c r="P255" s="209"/>
      <c r="Q255" s="209"/>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209"/>
      <c r="AM255" s="209"/>
      <c r="AN255" s="209"/>
      <c r="AO255" s="209"/>
      <c r="AP255" s="209"/>
      <c r="AQ255" s="209"/>
    </row>
    <row r="256" spans="1:43">
      <c r="A256" s="209"/>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c r="AN256" s="209"/>
      <c r="AO256" s="209"/>
      <c r="AP256" s="209"/>
      <c r="AQ256" s="209"/>
    </row>
    <row r="257" spans="1:43">
      <c r="A257" s="209"/>
      <c r="B257" s="209"/>
      <c r="C257" s="209"/>
      <c r="D257" s="209"/>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209"/>
      <c r="AM257" s="209"/>
      <c r="AN257" s="209"/>
      <c r="AO257" s="209"/>
      <c r="AP257" s="209"/>
      <c r="AQ257" s="209"/>
    </row>
    <row r="258" spans="1:43">
      <c r="A258" s="209"/>
      <c r="B258" s="209"/>
      <c r="C258" s="209"/>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209"/>
      <c r="AC258" s="209"/>
      <c r="AD258" s="209"/>
      <c r="AE258" s="209"/>
      <c r="AF258" s="209"/>
      <c r="AG258" s="209"/>
      <c r="AH258" s="209"/>
      <c r="AI258" s="209"/>
      <c r="AJ258" s="209"/>
      <c r="AK258" s="209"/>
      <c r="AL258" s="209"/>
      <c r="AM258" s="209"/>
      <c r="AN258" s="209"/>
      <c r="AO258" s="209"/>
      <c r="AP258" s="209"/>
      <c r="AQ258" s="209"/>
    </row>
    <row r="259" spans="1:43">
      <c r="A259" s="209"/>
      <c r="B259" s="209"/>
      <c r="C259" s="209"/>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209"/>
      <c r="AM259" s="209"/>
      <c r="AN259" s="209"/>
      <c r="AO259" s="209"/>
      <c r="AP259" s="209"/>
      <c r="AQ259" s="209"/>
    </row>
    <row r="260" spans="1:43">
      <c r="A260" s="209"/>
      <c r="B260" s="209"/>
      <c r="C260" s="209"/>
      <c r="D260" s="209"/>
      <c r="E260" s="209"/>
      <c r="F260" s="209"/>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c r="AN260" s="209"/>
      <c r="AO260" s="209"/>
      <c r="AP260" s="209"/>
      <c r="AQ260" s="209"/>
    </row>
    <row r="261" spans="1:43">
      <c r="A261" s="209"/>
      <c r="B261" s="209"/>
      <c r="C261" s="209"/>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209"/>
    </row>
    <row r="262" spans="1:43">
      <c r="A262" s="209"/>
      <c r="B262" s="209"/>
      <c r="C262" s="209"/>
      <c r="D262" s="209"/>
      <c r="E262" s="209"/>
      <c r="F262" s="209"/>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c r="AN262" s="209"/>
      <c r="AO262" s="209"/>
      <c r="AP262" s="209"/>
      <c r="AQ262" s="209"/>
    </row>
    <row r="263" spans="1:43">
      <c r="A263" s="209"/>
      <c r="B263" s="209"/>
      <c r="C263" s="209"/>
      <c r="D263" s="209"/>
      <c r="E263" s="209"/>
      <c r="F263" s="209"/>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209"/>
    </row>
    <row r="264" spans="1:43">
      <c r="A264" s="209"/>
      <c r="B264" s="209"/>
      <c r="C264" s="209"/>
      <c r="D264" s="209"/>
      <c r="E264" s="209"/>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row>
    <row r="265" spans="1:43">
      <c r="A265" s="209"/>
      <c r="B265" s="209"/>
      <c r="C265" s="209"/>
      <c r="D265" s="209"/>
      <c r="E265" s="209"/>
      <c r="F265" s="209"/>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209"/>
    </row>
    <row r="266" spans="1:43">
      <c r="A266" s="209"/>
      <c r="B266" s="209"/>
      <c r="C266" s="209"/>
      <c r="D266" s="209"/>
      <c r="E266" s="209"/>
      <c r="F266" s="209"/>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c r="AN266" s="209"/>
      <c r="AO266" s="209"/>
      <c r="AP266" s="209"/>
      <c r="AQ266" s="209"/>
    </row>
    <row r="267" spans="1:43">
      <c r="A267" s="209"/>
      <c r="B267" s="209"/>
      <c r="C267" s="209"/>
      <c r="D267" s="209"/>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c r="AN267" s="209"/>
      <c r="AO267" s="209"/>
      <c r="AP267" s="209"/>
      <c r="AQ267" s="209"/>
    </row>
    <row r="268" spans="1:43">
      <c r="A268" s="209"/>
      <c r="B268" s="209"/>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row>
    <row r="269" spans="1:43">
      <c r="A269" s="209"/>
      <c r="B269" s="209"/>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c r="AN269" s="209"/>
      <c r="AO269" s="209"/>
      <c r="AP269" s="209"/>
      <c r="AQ269" s="209"/>
    </row>
    <row r="270" spans="1:43">
      <c r="A270" s="209"/>
      <c r="B270" s="209"/>
      <c r="C270" s="209"/>
      <c r="D270" s="209"/>
      <c r="E270" s="209"/>
      <c r="F270" s="209"/>
      <c r="G270" s="209"/>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c r="AI270" s="209"/>
      <c r="AJ270" s="209"/>
      <c r="AK270" s="209"/>
      <c r="AL270" s="209"/>
      <c r="AM270" s="209"/>
      <c r="AN270" s="209"/>
      <c r="AO270" s="209"/>
      <c r="AP270" s="209"/>
      <c r="AQ270" s="209"/>
    </row>
    <row r="271" spans="1:43">
      <c r="A271" s="209"/>
      <c r="B271" s="209"/>
      <c r="C271" s="209"/>
      <c r="D271" s="209"/>
      <c r="E271" s="209"/>
      <c r="F271" s="209"/>
      <c r="G271" s="209"/>
      <c r="H271" s="209"/>
      <c r="I271" s="209"/>
      <c r="J271" s="209"/>
      <c r="K271" s="209"/>
      <c r="L271" s="209"/>
      <c r="M271" s="209"/>
      <c r="N271" s="209"/>
      <c r="O271" s="209"/>
      <c r="P271" s="209"/>
      <c r="Q271" s="209"/>
      <c r="R271" s="209"/>
      <c r="S271" s="209"/>
      <c r="T271" s="209"/>
      <c r="U271" s="209"/>
      <c r="V271" s="209"/>
      <c r="W271" s="209"/>
      <c r="X271" s="209"/>
      <c r="Y271" s="209"/>
      <c r="Z271" s="209"/>
      <c r="AA271" s="209"/>
      <c r="AB271" s="209"/>
      <c r="AC271" s="209"/>
      <c r="AD271" s="209"/>
      <c r="AE271" s="209"/>
      <c r="AF271" s="209"/>
      <c r="AG271" s="209"/>
      <c r="AH271" s="209"/>
      <c r="AI271" s="209"/>
      <c r="AJ271" s="209"/>
      <c r="AK271" s="209"/>
      <c r="AL271" s="209"/>
      <c r="AM271" s="209"/>
      <c r="AN271" s="209"/>
      <c r="AO271" s="209"/>
      <c r="AP271" s="209"/>
      <c r="AQ271" s="209"/>
    </row>
    <row r="272" spans="1:43">
      <c r="A272" s="209"/>
      <c r="B272" s="209"/>
      <c r="C272" s="209"/>
      <c r="D272" s="209"/>
      <c r="E272" s="209"/>
      <c r="F272" s="209"/>
      <c r="G272" s="209"/>
      <c r="H272" s="209"/>
      <c r="I272" s="209"/>
      <c r="J272" s="209"/>
      <c r="K272" s="209"/>
      <c r="L272" s="209"/>
      <c r="M272" s="209"/>
      <c r="N272" s="209"/>
      <c r="O272" s="209"/>
      <c r="P272" s="209"/>
      <c r="Q272" s="209"/>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209"/>
      <c r="AM272" s="209"/>
      <c r="AN272" s="209"/>
      <c r="AO272" s="209"/>
      <c r="AP272" s="209"/>
      <c r="AQ272" s="209"/>
    </row>
    <row r="273" spans="1:43">
      <c r="A273" s="209"/>
      <c r="B273" s="209"/>
      <c r="C273" s="209"/>
      <c r="D273" s="209"/>
      <c r="E273" s="209"/>
      <c r="F273" s="209"/>
      <c r="G273" s="209"/>
      <c r="H273" s="209"/>
      <c r="I273" s="209"/>
      <c r="J273" s="209"/>
      <c r="K273" s="209"/>
      <c r="L273" s="209"/>
      <c r="M273" s="209"/>
      <c r="N273" s="209"/>
      <c r="O273" s="209"/>
      <c r="P273" s="209"/>
      <c r="Q273" s="209"/>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209"/>
      <c r="AM273" s="209"/>
      <c r="AN273" s="209"/>
      <c r="AO273" s="209"/>
      <c r="AP273" s="209"/>
      <c r="AQ273" s="209"/>
    </row>
    <row r="274" spans="1:43">
      <c r="A274" s="209"/>
      <c r="B274" s="209"/>
      <c r="C274" s="209"/>
      <c r="D274" s="209"/>
      <c r="E274" s="209"/>
      <c r="F274" s="209"/>
      <c r="G274" s="209"/>
      <c r="H274" s="209"/>
      <c r="I274" s="209"/>
      <c r="J274" s="209"/>
      <c r="K274" s="209"/>
      <c r="L274" s="209"/>
      <c r="M274" s="209"/>
      <c r="N274" s="209"/>
      <c r="O274" s="209"/>
      <c r="P274" s="209"/>
      <c r="Q274" s="209"/>
      <c r="R274" s="209"/>
      <c r="S274" s="209"/>
      <c r="T274" s="209"/>
      <c r="U274" s="209"/>
      <c r="V274" s="209"/>
      <c r="W274" s="209"/>
      <c r="X274" s="209"/>
      <c r="Y274" s="209"/>
      <c r="Z274" s="209"/>
      <c r="AA274" s="209"/>
      <c r="AB274" s="209"/>
      <c r="AC274" s="209"/>
      <c r="AD274" s="209"/>
      <c r="AE274" s="209"/>
      <c r="AF274" s="209"/>
      <c r="AG274" s="209"/>
      <c r="AH274" s="209"/>
      <c r="AI274" s="209"/>
      <c r="AJ274" s="209"/>
      <c r="AK274" s="209"/>
      <c r="AL274" s="209"/>
      <c r="AM274" s="209"/>
      <c r="AN274" s="209"/>
      <c r="AO274" s="209"/>
      <c r="AP274" s="209"/>
      <c r="AQ274" s="209"/>
    </row>
    <row r="275" spans="1:43">
      <c r="A275" s="209"/>
      <c r="B275" s="209"/>
      <c r="C275" s="209"/>
      <c r="D275" s="209"/>
      <c r="E275" s="209"/>
      <c r="F275" s="209"/>
      <c r="G275" s="209"/>
      <c r="H275" s="209"/>
      <c r="I275" s="209"/>
      <c r="J275" s="209"/>
      <c r="K275" s="209"/>
      <c r="L275" s="209"/>
      <c r="M275" s="209"/>
      <c r="N275" s="209"/>
      <c r="O275" s="209"/>
      <c r="P275" s="209"/>
      <c r="Q275" s="209"/>
      <c r="R275" s="209"/>
      <c r="S275" s="209"/>
      <c r="T275" s="209"/>
      <c r="U275" s="209"/>
      <c r="V275" s="209"/>
      <c r="W275" s="209"/>
      <c r="X275" s="209"/>
      <c r="Y275" s="209"/>
      <c r="Z275" s="209"/>
      <c r="AA275" s="209"/>
      <c r="AB275" s="209"/>
      <c r="AC275" s="209"/>
      <c r="AD275" s="209"/>
      <c r="AE275" s="209"/>
      <c r="AF275" s="209"/>
      <c r="AG275" s="209"/>
      <c r="AH275" s="209"/>
      <c r="AI275" s="209"/>
      <c r="AJ275" s="209"/>
      <c r="AK275" s="209"/>
      <c r="AL275" s="209"/>
      <c r="AM275" s="209"/>
      <c r="AN275" s="209"/>
      <c r="AO275" s="209"/>
      <c r="AP275" s="209"/>
      <c r="AQ275" s="209"/>
    </row>
    <row r="276" spans="1:43">
      <c r="A276" s="209"/>
      <c r="B276" s="209"/>
      <c r="C276" s="209"/>
      <c r="D276" s="209"/>
      <c r="E276" s="209"/>
      <c r="F276" s="209"/>
      <c r="G276" s="209"/>
      <c r="H276" s="209"/>
      <c r="I276" s="209"/>
      <c r="J276" s="209"/>
      <c r="K276" s="209"/>
      <c r="L276" s="209"/>
      <c r="M276" s="209"/>
      <c r="N276" s="209"/>
      <c r="O276" s="209"/>
      <c r="P276" s="209"/>
      <c r="Q276" s="209"/>
      <c r="R276" s="209"/>
      <c r="S276" s="209"/>
      <c r="T276" s="209"/>
      <c r="U276" s="209"/>
      <c r="V276" s="209"/>
      <c r="W276" s="209"/>
      <c r="X276" s="209"/>
      <c r="Y276" s="209"/>
      <c r="Z276" s="209"/>
      <c r="AA276" s="209"/>
      <c r="AB276" s="209"/>
      <c r="AC276" s="209"/>
      <c r="AD276" s="209"/>
      <c r="AE276" s="209"/>
      <c r="AF276" s="209"/>
      <c r="AG276" s="209"/>
      <c r="AH276" s="209"/>
      <c r="AI276" s="209"/>
      <c r="AJ276" s="209"/>
      <c r="AK276" s="209"/>
      <c r="AL276" s="209"/>
      <c r="AM276" s="209"/>
      <c r="AN276" s="209"/>
      <c r="AO276" s="209"/>
      <c r="AP276" s="209"/>
      <c r="AQ276" s="209"/>
    </row>
    <row r="277" spans="1:43">
      <c r="A277" s="209"/>
      <c r="B277" s="209"/>
      <c r="C277" s="209"/>
      <c r="D277" s="209"/>
      <c r="E277" s="209"/>
      <c r="F277" s="209"/>
      <c r="G277" s="209"/>
      <c r="H277" s="209"/>
      <c r="I277" s="209"/>
      <c r="J277" s="209"/>
      <c r="K277" s="209"/>
      <c r="L277" s="209"/>
      <c r="M277" s="209"/>
      <c r="N277" s="209"/>
      <c r="O277" s="209"/>
      <c r="P277" s="209"/>
      <c r="Q277" s="209"/>
      <c r="R277" s="209"/>
      <c r="S277" s="209"/>
      <c r="T277" s="209"/>
      <c r="U277" s="209"/>
      <c r="V277" s="209"/>
      <c r="W277" s="209"/>
      <c r="X277" s="209"/>
      <c r="Y277" s="209"/>
      <c r="Z277" s="209"/>
      <c r="AA277" s="209"/>
      <c r="AB277" s="209"/>
      <c r="AC277" s="209"/>
      <c r="AD277" s="209"/>
      <c r="AE277" s="209"/>
      <c r="AF277" s="209"/>
      <c r="AG277" s="209"/>
      <c r="AH277" s="209"/>
      <c r="AI277" s="209"/>
      <c r="AJ277" s="209"/>
      <c r="AK277" s="209"/>
      <c r="AL277" s="209"/>
      <c r="AM277" s="209"/>
      <c r="AN277" s="209"/>
      <c r="AO277" s="209"/>
      <c r="AP277" s="209"/>
      <c r="AQ277" s="209"/>
    </row>
    <row r="278" spans="1:43">
      <c r="A278" s="209"/>
      <c r="B278" s="209"/>
      <c r="C278" s="209"/>
      <c r="D278" s="209"/>
      <c r="E278" s="209"/>
      <c r="F278" s="209"/>
      <c r="G278" s="209"/>
      <c r="H278" s="209"/>
      <c r="I278" s="209"/>
      <c r="J278" s="209"/>
      <c r="K278" s="209"/>
      <c r="L278" s="209"/>
      <c r="M278" s="209"/>
      <c r="N278" s="209"/>
      <c r="O278" s="209"/>
      <c r="P278" s="209"/>
      <c r="Q278" s="209"/>
      <c r="R278" s="209"/>
      <c r="S278" s="209"/>
      <c r="T278" s="209"/>
      <c r="U278" s="209"/>
      <c r="V278" s="209"/>
      <c r="W278" s="209"/>
      <c r="X278" s="209"/>
      <c r="Y278" s="209"/>
      <c r="Z278" s="209"/>
      <c r="AA278" s="209"/>
      <c r="AB278" s="209"/>
      <c r="AC278" s="209"/>
      <c r="AD278" s="209"/>
      <c r="AE278" s="209"/>
      <c r="AF278" s="209"/>
      <c r="AG278" s="209"/>
      <c r="AH278" s="209"/>
      <c r="AI278" s="209"/>
      <c r="AJ278" s="209"/>
      <c r="AK278" s="209"/>
      <c r="AL278" s="209"/>
      <c r="AM278" s="209"/>
      <c r="AN278" s="209"/>
      <c r="AO278" s="209"/>
      <c r="AP278" s="209"/>
      <c r="AQ278" s="209"/>
    </row>
    <row r="279" spans="1:43">
      <c r="A279" s="209"/>
      <c r="B279" s="209"/>
      <c r="C279" s="209"/>
      <c r="D279" s="209"/>
      <c r="E279" s="209"/>
      <c r="F279" s="209"/>
      <c r="G279" s="209"/>
      <c r="H279" s="209"/>
      <c r="I279" s="209"/>
      <c r="J279" s="209"/>
      <c r="K279" s="209"/>
      <c r="L279" s="209"/>
      <c r="M279" s="209"/>
      <c r="N279" s="209"/>
      <c r="O279" s="209"/>
      <c r="P279" s="209"/>
      <c r="Q279" s="209"/>
      <c r="R279" s="209"/>
      <c r="S279" s="209"/>
      <c r="T279" s="209"/>
      <c r="U279" s="209"/>
      <c r="V279" s="209"/>
      <c r="W279" s="209"/>
      <c r="X279" s="209"/>
      <c r="Y279" s="209"/>
      <c r="Z279" s="209"/>
      <c r="AA279" s="209"/>
      <c r="AB279" s="209"/>
      <c r="AC279" s="209"/>
      <c r="AD279" s="209"/>
      <c r="AE279" s="209"/>
      <c r="AF279" s="209"/>
      <c r="AG279" s="209"/>
      <c r="AH279" s="209"/>
      <c r="AI279" s="209"/>
      <c r="AJ279" s="209"/>
      <c r="AK279" s="209"/>
      <c r="AL279" s="209"/>
      <c r="AM279" s="209"/>
      <c r="AN279" s="209"/>
      <c r="AO279" s="209"/>
      <c r="AP279" s="209"/>
      <c r="AQ279" s="209"/>
    </row>
    <row r="280" spans="1:43">
      <c r="A280" s="209"/>
      <c r="B280" s="209"/>
      <c r="C280" s="209"/>
      <c r="D280" s="209"/>
      <c r="E280" s="209"/>
      <c r="F280" s="209"/>
      <c r="G280" s="209"/>
      <c r="H280" s="209"/>
      <c r="I280" s="209"/>
      <c r="J280" s="209"/>
      <c r="K280" s="209"/>
      <c r="L280" s="209"/>
      <c r="M280" s="209"/>
      <c r="N280" s="209"/>
      <c r="O280" s="209"/>
      <c r="P280" s="209"/>
      <c r="Q280" s="209"/>
      <c r="R280" s="209"/>
      <c r="S280" s="209"/>
      <c r="T280" s="209"/>
      <c r="U280" s="209"/>
      <c r="V280" s="209"/>
      <c r="W280" s="209"/>
      <c r="X280" s="209"/>
      <c r="Y280" s="209"/>
      <c r="Z280" s="209"/>
      <c r="AA280" s="209"/>
      <c r="AB280" s="209"/>
      <c r="AC280" s="209"/>
      <c r="AD280" s="209"/>
      <c r="AE280" s="209"/>
      <c r="AF280" s="209"/>
      <c r="AG280" s="209"/>
      <c r="AH280" s="209"/>
      <c r="AI280" s="209"/>
      <c r="AJ280" s="209"/>
      <c r="AK280" s="209"/>
      <c r="AL280" s="209"/>
      <c r="AM280" s="209"/>
      <c r="AN280" s="209"/>
      <c r="AO280" s="209"/>
      <c r="AP280" s="209"/>
      <c r="AQ280" s="209"/>
    </row>
    <row r="281" spans="1:43">
      <c r="A281" s="209"/>
      <c r="B281" s="209"/>
      <c r="C281" s="209"/>
      <c r="D281" s="209"/>
      <c r="E281" s="209"/>
      <c r="F281" s="209"/>
      <c r="G281" s="209"/>
      <c r="H281" s="209"/>
      <c r="I281" s="209"/>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209"/>
      <c r="AM281" s="209"/>
      <c r="AN281" s="209"/>
      <c r="AO281" s="209"/>
      <c r="AP281" s="209"/>
      <c r="AQ281" s="209"/>
    </row>
    <row r="282" spans="1:43">
      <c r="A282" s="209"/>
      <c r="B282" s="209"/>
      <c r="C282" s="209"/>
      <c r="D282" s="209"/>
      <c r="E282" s="209"/>
      <c r="F282" s="209"/>
      <c r="G282" s="209"/>
      <c r="H282" s="209"/>
      <c r="I282" s="209"/>
      <c r="J282" s="209"/>
      <c r="K282" s="209"/>
      <c r="L282" s="209"/>
      <c r="M282" s="209"/>
      <c r="N282" s="209"/>
      <c r="O282" s="209"/>
      <c r="P282" s="209"/>
      <c r="Q282" s="209"/>
      <c r="R282" s="209"/>
      <c r="S282" s="209"/>
      <c r="T282" s="209"/>
      <c r="U282" s="209"/>
      <c r="V282" s="209"/>
      <c r="W282" s="209"/>
      <c r="X282" s="209"/>
      <c r="Y282" s="209"/>
      <c r="Z282" s="209"/>
      <c r="AA282" s="209"/>
      <c r="AB282" s="209"/>
      <c r="AC282" s="209"/>
      <c r="AD282" s="209"/>
      <c r="AE282" s="209"/>
      <c r="AF282" s="209"/>
      <c r="AG282" s="209"/>
      <c r="AH282" s="209"/>
      <c r="AI282" s="209"/>
      <c r="AJ282" s="209"/>
      <c r="AK282" s="209"/>
      <c r="AL282" s="209"/>
      <c r="AM282" s="209"/>
      <c r="AN282" s="209"/>
      <c r="AO282" s="209"/>
      <c r="AP282" s="209"/>
      <c r="AQ282" s="209"/>
    </row>
    <row r="283" spans="1:43">
      <c r="A283" s="209"/>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row>
    <row r="284" spans="1:43">
      <c r="A284" s="209"/>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row>
    <row r="285" spans="1:43">
      <c r="A285" s="209"/>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row>
    <row r="286" spans="1:43">
      <c r="A286" s="209"/>
      <c r="B286" s="209"/>
      <c r="C286" s="209"/>
      <c r="D286" s="209"/>
      <c r="E286" s="209"/>
      <c r="F286" s="209"/>
      <c r="G286" s="209"/>
      <c r="H286" s="209"/>
      <c r="I286" s="209"/>
      <c r="J286" s="209"/>
      <c r="K286" s="209"/>
      <c r="L286" s="209"/>
      <c r="M286" s="209"/>
      <c r="N286" s="209"/>
      <c r="O286" s="209"/>
      <c r="P286" s="209"/>
      <c r="Q286" s="209"/>
      <c r="R286" s="209"/>
      <c r="S286" s="209"/>
      <c r="T286" s="209"/>
      <c r="U286" s="209"/>
      <c r="V286" s="209"/>
      <c r="W286" s="209"/>
      <c r="X286" s="209"/>
      <c r="Y286" s="209"/>
      <c r="Z286" s="209"/>
      <c r="AA286" s="209"/>
      <c r="AB286" s="209"/>
      <c r="AC286" s="209"/>
      <c r="AD286" s="209"/>
      <c r="AE286" s="209"/>
      <c r="AF286" s="209"/>
      <c r="AG286" s="209"/>
      <c r="AH286" s="209"/>
      <c r="AI286" s="209"/>
      <c r="AJ286" s="209"/>
      <c r="AK286" s="209"/>
      <c r="AL286" s="209"/>
      <c r="AM286" s="209"/>
      <c r="AN286" s="209"/>
      <c r="AO286" s="209"/>
      <c r="AP286" s="209"/>
      <c r="AQ286" s="209"/>
    </row>
    <row r="287" spans="1:43">
      <c r="A287" s="209"/>
      <c r="B287" s="209"/>
      <c r="C287" s="209"/>
      <c r="D287" s="209"/>
      <c r="E287" s="209"/>
      <c r="F287" s="209"/>
      <c r="G287" s="209"/>
      <c r="H287" s="209"/>
      <c r="I287" s="209"/>
      <c r="J287" s="209"/>
      <c r="K287" s="209"/>
      <c r="L287" s="209"/>
      <c r="M287" s="209"/>
      <c r="N287" s="209"/>
      <c r="O287" s="209"/>
      <c r="P287" s="209"/>
      <c r="Q287" s="209"/>
      <c r="R287" s="209"/>
      <c r="S287" s="209"/>
      <c r="T287" s="209"/>
      <c r="U287" s="209"/>
      <c r="V287" s="209"/>
      <c r="W287" s="209"/>
      <c r="X287" s="209"/>
      <c r="Y287" s="209"/>
      <c r="Z287" s="209"/>
      <c r="AA287" s="209"/>
      <c r="AB287" s="209"/>
      <c r="AC287" s="209"/>
      <c r="AD287" s="209"/>
      <c r="AE287" s="209"/>
      <c r="AF287" s="209"/>
      <c r="AG287" s="209"/>
      <c r="AH287" s="209"/>
      <c r="AI287" s="209"/>
      <c r="AJ287" s="209"/>
      <c r="AK287" s="209"/>
      <c r="AL287" s="209"/>
      <c r="AM287" s="209"/>
      <c r="AN287" s="209"/>
      <c r="AO287" s="209"/>
      <c r="AP287" s="209"/>
      <c r="AQ287" s="209"/>
    </row>
    <row r="288" spans="1:43">
      <c r="A288" s="209"/>
      <c r="B288" s="209"/>
      <c r="C288" s="209"/>
      <c r="D288" s="209"/>
      <c r="E288" s="209"/>
      <c r="F288" s="209"/>
      <c r="G288" s="209"/>
      <c r="H288" s="209"/>
      <c r="I288" s="209"/>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c r="AN288" s="209"/>
      <c r="AO288" s="209"/>
      <c r="AP288" s="209"/>
      <c r="AQ288" s="209"/>
    </row>
    <row r="289" spans="1:43">
      <c r="A289" s="209"/>
      <c r="B289" s="209"/>
      <c r="C289" s="209"/>
      <c r="D289" s="209"/>
      <c r="E289" s="209"/>
      <c r="F289" s="209"/>
      <c r="G289" s="209"/>
      <c r="H289" s="209"/>
      <c r="I289" s="209"/>
      <c r="J289" s="209"/>
      <c r="K289" s="209"/>
      <c r="L289" s="209"/>
      <c r="M289" s="209"/>
      <c r="N289" s="209"/>
      <c r="O289" s="209"/>
      <c r="P289" s="209"/>
      <c r="Q289" s="209"/>
      <c r="R289" s="209"/>
      <c r="S289" s="209"/>
      <c r="T289" s="209"/>
      <c r="U289" s="209"/>
      <c r="V289" s="209"/>
      <c r="W289" s="209"/>
      <c r="X289" s="209"/>
      <c r="Y289" s="209"/>
      <c r="Z289" s="209"/>
      <c r="AA289" s="209"/>
      <c r="AB289" s="209"/>
      <c r="AC289" s="209"/>
      <c r="AD289" s="209"/>
      <c r="AE289" s="209"/>
      <c r="AF289" s="209"/>
      <c r="AG289" s="209"/>
      <c r="AH289" s="209"/>
      <c r="AI289" s="209"/>
      <c r="AJ289" s="209"/>
      <c r="AK289" s="209"/>
      <c r="AL289" s="209"/>
      <c r="AM289" s="209"/>
      <c r="AN289" s="209"/>
      <c r="AO289" s="209"/>
      <c r="AP289" s="209"/>
      <c r="AQ289" s="209"/>
    </row>
    <row r="290" spans="1:43">
      <c r="A290" s="209"/>
      <c r="B290" s="209"/>
      <c r="C290" s="209"/>
      <c r="D290" s="209"/>
      <c r="E290" s="209"/>
      <c r="F290" s="209"/>
      <c r="G290" s="209"/>
      <c r="H290" s="209"/>
      <c r="I290" s="209"/>
      <c r="J290" s="209"/>
      <c r="K290" s="209"/>
      <c r="L290" s="209"/>
      <c r="M290" s="209"/>
      <c r="N290" s="209"/>
      <c r="O290" s="209"/>
      <c r="P290" s="209"/>
      <c r="Q290" s="209"/>
      <c r="R290" s="209"/>
      <c r="S290" s="209"/>
      <c r="T290" s="209"/>
      <c r="U290" s="209"/>
      <c r="V290" s="209"/>
      <c r="W290" s="209"/>
      <c r="X290" s="209"/>
      <c r="Y290" s="209"/>
      <c r="Z290" s="209"/>
      <c r="AA290" s="209"/>
      <c r="AB290" s="209"/>
      <c r="AC290" s="209"/>
      <c r="AD290" s="209"/>
      <c r="AE290" s="209"/>
      <c r="AF290" s="209"/>
      <c r="AG290" s="209"/>
      <c r="AH290" s="209"/>
      <c r="AI290" s="209"/>
      <c r="AJ290" s="209"/>
      <c r="AK290" s="209"/>
      <c r="AL290" s="209"/>
      <c r="AM290" s="209"/>
      <c r="AN290" s="209"/>
      <c r="AO290" s="209"/>
      <c r="AP290" s="209"/>
      <c r="AQ290" s="209"/>
    </row>
    <row r="291" spans="1:43">
      <c r="A291" s="209"/>
      <c r="B291" s="209"/>
      <c r="C291" s="209"/>
      <c r="D291" s="209"/>
      <c r="E291" s="209"/>
      <c r="F291" s="209"/>
      <c r="G291" s="209"/>
      <c r="H291" s="209"/>
      <c r="I291" s="209"/>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row>
    <row r="292" spans="1:43">
      <c r="A292" s="209"/>
      <c r="B292" s="209"/>
      <c r="C292" s="209"/>
      <c r="D292" s="209"/>
      <c r="E292" s="209"/>
      <c r="F292" s="209"/>
      <c r="G292" s="209"/>
      <c r="H292" s="209"/>
      <c r="I292" s="209"/>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209"/>
      <c r="AM292" s="209"/>
      <c r="AN292" s="209"/>
      <c r="AO292" s="209"/>
      <c r="AP292" s="209"/>
      <c r="AQ292" s="209"/>
    </row>
    <row r="293" spans="1:43">
      <c r="A293" s="209"/>
      <c r="B293" s="209"/>
      <c r="C293" s="209"/>
      <c r="D293" s="209"/>
      <c r="E293" s="209"/>
      <c r="F293" s="209"/>
      <c r="G293" s="209"/>
      <c r="H293" s="209"/>
      <c r="I293" s="209"/>
      <c r="J293" s="209"/>
      <c r="K293" s="209"/>
      <c r="L293" s="209"/>
      <c r="M293" s="209"/>
      <c r="N293" s="209"/>
      <c r="O293" s="209"/>
      <c r="P293" s="209"/>
      <c r="Q293" s="209"/>
      <c r="R293" s="209"/>
      <c r="S293" s="209"/>
      <c r="T293" s="209"/>
      <c r="U293" s="209"/>
      <c r="V293" s="209"/>
      <c r="W293" s="209"/>
      <c r="X293" s="209"/>
      <c r="Y293" s="209"/>
      <c r="Z293" s="209"/>
      <c r="AA293" s="209"/>
      <c r="AB293" s="209"/>
      <c r="AC293" s="209"/>
      <c r="AD293" s="209"/>
      <c r="AE293" s="209"/>
      <c r="AF293" s="209"/>
      <c r="AG293" s="209"/>
      <c r="AH293" s="209"/>
      <c r="AI293" s="209"/>
      <c r="AJ293" s="209"/>
      <c r="AK293" s="209"/>
      <c r="AL293" s="209"/>
      <c r="AM293" s="209"/>
      <c r="AN293" s="209"/>
      <c r="AO293" s="209"/>
      <c r="AP293" s="209"/>
      <c r="AQ293" s="209"/>
    </row>
    <row r="294" spans="1:43">
      <c r="A294" s="209"/>
      <c r="B294" s="209"/>
      <c r="C294" s="209"/>
      <c r="D294" s="209"/>
      <c r="E294" s="209"/>
      <c r="F294" s="209"/>
      <c r="G294" s="209"/>
      <c r="H294" s="209"/>
      <c r="I294" s="209"/>
      <c r="J294" s="209"/>
      <c r="K294" s="209"/>
      <c r="L294" s="209"/>
      <c r="M294" s="209"/>
      <c r="N294" s="209"/>
      <c r="O294" s="209"/>
      <c r="P294" s="209"/>
      <c r="Q294" s="209"/>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209"/>
      <c r="AM294" s="209"/>
      <c r="AN294" s="209"/>
      <c r="AO294" s="209"/>
      <c r="AP294" s="209"/>
      <c r="AQ294" s="209"/>
    </row>
    <row r="295" spans="1:43">
      <c r="A295" s="209"/>
      <c r="B295" s="209"/>
      <c r="C295" s="209"/>
      <c r="D295" s="209"/>
      <c r="E295" s="209"/>
      <c r="F295" s="209"/>
      <c r="G295" s="209"/>
      <c r="H295" s="209"/>
      <c r="I295" s="209"/>
      <c r="J295" s="209"/>
      <c r="K295" s="209"/>
      <c r="L295" s="209"/>
      <c r="M295" s="209"/>
      <c r="N295" s="209"/>
      <c r="O295" s="209"/>
      <c r="P295" s="209"/>
      <c r="Q295" s="209"/>
      <c r="R295" s="209"/>
      <c r="S295" s="209"/>
      <c r="T295" s="209"/>
      <c r="U295" s="209"/>
      <c r="V295" s="209"/>
      <c r="W295" s="209"/>
      <c r="X295" s="209"/>
      <c r="Y295" s="209"/>
      <c r="Z295" s="209"/>
      <c r="AA295" s="209"/>
      <c r="AB295" s="209"/>
      <c r="AC295" s="209"/>
      <c r="AD295" s="209"/>
      <c r="AE295" s="209"/>
      <c r="AF295" s="209"/>
      <c r="AG295" s="209"/>
      <c r="AH295" s="209"/>
      <c r="AI295" s="209"/>
      <c r="AJ295" s="209"/>
      <c r="AK295" s="209"/>
      <c r="AL295" s="209"/>
      <c r="AM295" s="209"/>
      <c r="AN295" s="209"/>
      <c r="AO295" s="209"/>
      <c r="AP295" s="209"/>
      <c r="AQ295" s="209"/>
    </row>
    <row r="296" spans="1:43">
      <c r="A296" s="209"/>
      <c r="B296" s="209"/>
      <c r="C296" s="209"/>
      <c r="D296" s="209"/>
      <c r="E296" s="209"/>
      <c r="F296" s="209"/>
      <c r="G296" s="209"/>
      <c r="H296" s="209"/>
      <c r="I296" s="209"/>
      <c r="J296" s="209"/>
      <c r="K296" s="209"/>
      <c r="L296" s="209"/>
      <c r="M296" s="209"/>
      <c r="N296" s="209"/>
      <c r="O296" s="209"/>
      <c r="P296" s="209"/>
      <c r="Q296" s="209"/>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209"/>
      <c r="AM296" s="209"/>
      <c r="AN296" s="209"/>
      <c r="AO296" s="209"/>
      <c r="AP296" s="209"/>
      <c r="AQ296" s="209"/>
    </row>
    <row r="297" spans="1:43">
      <c r="A297" s="209"/>
      <c r="B297" s="209"/>
      <c r="C297" s="209"/>
      <c r="D297" s="209"/>
      <c r="E297" s="209"/>
      <c r="F297" s="209"/>
      <c r="G297" s="209"/>
      <c r="H297" s="209"/>
      <c r="I297" s="209"/>
      <c r="J297" s="209"/>
      <c r="K297" s="209"/>
      <c r="L297" s="209"/>
      <c r="M297" s="209"/>
      <c r="N297" s="209"/>
      <c r="O297" s="209"/>
      <c r="P297" s="209"/>
      <c r="Q297" s="209"/>
      <c r="R297" s="209"/>
      <c r="S297" s="209"/>
      <c r="T297" s="209"/>
      <c r="U297" s="209"/>
      <c r="V297" s="209"/>
      <c r="W297" s="209"/>
      <c r="X297" s="209"/>
      <c r="Y297" s="209"/>
      <c r="Z297" s="209"/>
      <c r="AA297" s="209"/>
      <c r="AB297" s="209"/>
      <c r="AC297" s="209"/>
      <c r="AD297" s="209"/>
      <c r="AE297" s="209"/>
      <c r="AF297" s="209"/>
      <c r="AG297" s="209"/>
      <c r="AH297" s="209"/>
      <c r="AI297" s="209"/>
      <c r="AJ297" s="209"/>
      <c r="AK297" s="209"/>
      <c r="AL297" s="209"/>
      <c r="AM297" s="209"/>
      <c r="AN297" s="209"/>
      <c r="AO297" s="209"/>
      <c r="AP297" s="209"/>
      <c r="AQ297" s="209"/>
    </row>
    <row r="298" spans="1:43">
      <c r="A298" s="209"/>
      <c r="B298" s="209"/>
      <c r="C298" s="209"/>
      <c r="D298" s="209"/>
      <c r="E298" s="209"/>
      <c r="F298" s="209"/>
      <c r="G298" s="209"/>
      <c r="H298" s="209"/>
      <c r="I298" s="209"/>
      <c r="J298" s="209"/>
      <c r="K298" s="209"/>
      <c r="L298" s="209"/>
      <c r="M298" s="209"/>
      <c r="N298" s="209"/>
      <c r="O298" s="209"/>
      <c r="P298" s="209"/>
      <c r="Q298" s="209"/>
      <c r="R298" s="209"/>
      <c r="S298" s="209"/>
      <c r="T298" s="209"/>
      <c r="U298" s="209"/>
      <c r="V298" s="209"/>
      <c r="W298" s="209"/>
      <c r="X298" s="209"/>
      <c r="Y298" s="209"/>
      <c r="Z298" s="209"/>
      <c r="AA298" s="209"/>
      <c r="AB298" s="209"/>
      <c r="AC298" s="209"/>
      <c r="AD298" s="209"/>
      <c r="AE298" s="209"/>
      <c r="AF298" s="209"/>
      <c r="AG298" s="209"/>
      <c r="AH298" s="209"/>
      <c r="AI298" s="209"/>
      <c r="AJ298" s="209"/>
      <c r="AK298" s="209"/>
      <c r="AL298" s="209"/>
      <c r="AM298" s="209"/>
      <c r="AN298" s="209"/>
      <c r="AO298" s="209"/>
      <c r="AP298" s="209"/>
      <c r="AQ298" s="209"/>
    </row>
    <row r="299" spans="1:43">
      <c r="A299" s="209"/>
      <c r="B299" s="209"/>
      <c r="C299" s="209"/>
      <c r="D299" s="209"/>
      <c r="E299" s="209"/>
      <c r="F299" s="209"/>
      <c r="G299" s="209"/>
      <c r="H299" s="209"/>
      <c r="I299" s="209"/>
      <c r="J299" s="209"/>
      <c r="K299" s="209"/>
      <c r="L299" s="209"/>
      <c r="M299" s="209"/>
      <c r="N299" s="209"/>
      <c r="O299" s="209"/>
      <c r="P299" s="209"/>
      <c r="Q299" s="209"/>
      <c r="R299" s="209"/>
      <c r="S299" s="209"/>
      <c r="T299" s="209"/>
      <c r="U299" s="209"/>
      <c r="V299" s="209"/>
      <c r="W299" s="209"/>
      <c r="X299" s="209"/>
      <c r="Y299" s="209"/>
      <c r="Z299" s="209"/>
      <c r="AA299" s="209"/>
      <c r="AB299" s="209"/>
      <c r="AC299" s="209"/>
      <c r="AD299" s="209"/>
      <c r="AE299" s="209"/>
      <c r="AF299" s="209"/>
      <c r="AG299" s="209"/>
      <c r="AH299" s="209"/>
      <c r="AI299" s="209"/>
      <c r="AJ299" s="209"/>
      <c r="AK299" s="209"/>
      <c r="AL299" s="209"/>
      <c r="AM299" s="209"/>
      <c r="AN299" s="209"/>
      <c r="AO299" s="209"/>
      <c r="AP299" s="209"/>
      <c r="AQ299" s="209"/>
    </row>
    <row r="300" spans="1:43">
      <c r="A300" s="209"/>
      <c r="B300" s="209"/>
      <c r="C300" s="209"/>
      <c r="D300" s="209"/>
      <c r="E300" s="209"/>
      <c r="F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09"/>
      <c r="AL300" s="209"/>
      <c r="AM300" s="209"/>
      <c r="AN300" s="209"/>
      <c r="AO300" s="209"/>
      <c r="AP300" s="209"/>
      <c r="AQ300" s="209"/>
    </row>
    <row r="301" spans="1:43">
      <c r="A301" s="209"/>
      <c r="B301" s="209"/>
      <c r="C301" s="209"/>
      <c r="D301" s="209"/>
      <c r="E301" s="209"/>
      <c r="F301" s="209"/>
      <c r="G301" s="209"/>
      <c r="H301" s="209"/>
      <c r="I301" s="209"/>
      <c r="J301" s="209"/>
      <c r="K301" s="209"/>
      <c r="L301" s="209"/>
      <c r="M301" s="209"/>
      <c r="N301" s="209"/>
      <c r="O301" s="209"/>
      <c r="P301" s="209"/>
      <c r="Q301" s="209"/>
      <c r="R301" s="209"/>
      <c r="S301" s="209"/>
      <c r="T301" s="209"/>
      <c r="U301" s="209"/>
      <c r="V301" s="209"/>
      <c r="W301" s="209"/>
      <c r="X301" s="209"/>
      <c r="Y301" s="209"/>
      <c r="Z301" s="209"/>
      <c r="AA301" s="209"/>
      <c r="AB301" s="209"/>
      <c r="AC301" s="209"/>
      <c r="AD301" s="209"/>
      <c r="AE301" s="209"/>
      <c r="AF301" s="209"/>
      <c r="AG301" s="209"/>
      <c r="AH301" s="209"/>
      <c r="AI301" s="209"/>
      <c r="AJ301" s="209"/>
      <c r="AK301" s="209"/>
      <c r="AL301" s="209"/>
      <c r="AM301" s="209"/>
      <c r="AN301" s="209"/>
      <c r="AO301" s="209"/>
      <c r="AP301" s="209"/>
      <c r="AQ301" s="209"/>
    </row>
    <row r="302" spans="1:43">
      <c r="A302" s="209"/>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c r="Y302" s="209"/>
      <c r="Z302" s="209"/>
      <c r="AA302" s="209"/>
      <c r="AB302" s="209"/>
      <c r="AC302" s="209"/>
      <c r="AD302" s="209"/>
      <c r="AE302" s="209"/>
      <c r="AF302" s="209"/>
      <c r="AG302" s="209"/>
      <c r="AH302" s="209"/>
      <c r="AI302" s="209"/>
      <c r="AJ302" s="209"/>
      <c r="AK302" s="209"/>
      <c r="AL302" s="209"/>
      <c r="AM302" s="209"/>
      <c r="AN302" s="209"/>
      <c r="AO302" s="209"/>
      <c r="AP302" s="209"/>
      <c r="AQ302" s="209"/>
    </row>
    <row r="303" spans="1:43">
      <c r="A303" s="209"/>
      <c r="B303" s="209"/>
      <c r="C303" s="209"/>
      <c r="D303" s="209"/>
      <c r="E303" s="209"/>
      <c r="F303" s="209"/>
      <c r="G303" s="209"/>
      <c r="H303" s="209"/>
      <c r="I303" s="209"/>
      <c r="J303" s="209"/>
      <c r="K303" s="209"/>
      <c r="L303" s="209"/>
      <c r="M303" s="209"/>
      <c r="N303" s="209"/>
      <c r="O303" s="209"/>
      <c r="P303" s="209"/>
      <c r="Q303" s="209"/>
      <c r="R303" s="209"/>
      <c r="S303" s="209"/>
      <c r="T303" s="209"/>
      <c r="U303" s="209"/>
      <c r="V303" s="209"/>
      <c r="W303" s="209"/>
      <c r="X303" s="209"/>
      <c r="Y303" s="209"/>
      <c r="Z303" s="209"/>
      <c r="AA303" s="209"/>
      <c r="AB303" s="209"/>
      <c r="AC303" s="209"/>
      <c r="AD303" s="209"/>
      <c r="AE303" s="209"/>
      <c r="AF303" s="209"/>
      <c r="AG303" s="209"/>
      <c r="AH303" s="209"/>
      <c r="AI303" s="209"/>
      <c r="AJ303" s="209"/>
      <c r="AK303" s="209"/>
      <c r="AL303" s="209"/>
      <c r="AM303" s="209"/>
      <c r="AN303" s="209"/>
      <c r="AO303" s="209"/>
      <c r="AP303" s="209"/>
      <c r="AQ303" s="209"/>
    </row>
    <row r="304" spans="1:43">
      <c r="A304" s="209"/>
      <c r="B304" s="209"/>
      <c r="C304" s="209"/>
      <c r="D304" s="209"/>
      <c r="E304" s="209"/>
      <c r="F304" s="209"/>
      <c r="G304" s="209"/>
      <c r="H304" s="209"/>
      <c r="I304" s="209"/>
      <c r="J304" s="209"/>
      <c r="K304" s="209"/>
      <c r="L304" s="209"/>
      <c r="M304" s="209"/>
      <c r="N304" s="209"/>
      <c r="O304" s="209"/>
      <c r="P304" s="209"/>
      <c r="Q304" s="209"/>
      <c r="R304" s="209"/>
      <c r="S304" s="209"/>
      <c r="T304" s="209"/>
      <c r="U304" s="209"/>
      <c r="V304" s="209"/>
      <c r="W304" s="209"/>
      <c r="X304" s="209"/>
      <c r="Y304" s="209"/>
      <c r="Z304" s="209"/>
      <c r="AA304" s="209"/>
      <c r="AB304" s="209"/>
      <c r="AC304" s="209"/>
      <c r="AD304" s="209"/>
      <c r="AE304" s="209"/>
      <c r="AF304" s="209"/>
      <c r="AG304" s="209"/>
      <c r="AH304" s="209"/>
      <c r="AI304" s="209"/>
      <c r="AJ304" s="209"/>
      <c r="AK304" s="209"/>
      <c r="AL304" s="209"/>
      <c r="AM304" s="209"/>
      <c r="AN304" s="209"/>
      <c r="AO304" s="209"/>
      <c r="AP304" s="209"/>
      <c r="AQ304" s="209"/>
    </row>
    <row r="305" spans="1:43">
      <c r="A305" s="209"/>
      <c r="B305" s="209"/>
      <c r="C305" s="209"/>
      <c r="D305" s="209"/>
      <c r="E305" s="209"/>
      <c r="F305" s="209"/>
      <c r="G305" s="209"/>
      <c r="H305" s="209"/>
      <c r="I305" s="209"/>
      <c r="J305" s="209"/>
      <c r="K305" s="209"/>
      <c r="L305" s="209"/>
      <c r="M305" s="209"/>
      <c r="N305" s="209"/>
      <c r="O305" s="209"/>
      <c r="P305" s="209"/>
      <c r="Q305" s="209"/>
      <c r="R305" s="209"/>
      <c r="S305" s="209"/>
      <c r="T305" s="209"/>
      <c r="U305" s="209"/>
      <c r="V305" s="209"/>
      <c r="W305" s="209"/>
      <c r="X305" s="209"/>
      <c r="Y305" s="209"/>
      <c r="Z305" s="209"/>
      <c r="AA305" s="209"/>
      <c r="AB305" s="209"/>
      <c r="AC305" s="209"/>
      <c r="AD305" s="209"/>
      <c r="AE305" s="209"/>
      <c r="AF305" s="209"/>
      <c r="AG305" s="209"/>
      <c r="AH305" s="209"/>
      <c r="AI305" s="209"/>
      <c r="AJ305" s="209"/>
      <c r="AK305" s="209"/>
      <c r="AL305" s="209"/>
      <c r="AM305" s="209"/>
      <c r="AN305" s="209"/>
      <c r="AO305" s="209"/>
      <c r="AP305" s="209"/>
      <c r="AQ305" s="209"/>
    </row>
    <row r="306" spans="1:43">
      <c r="A306" s="209"/>
      <c r="B306" s="209"/>
      <c r="C306" s="209"/>
      <c r="D306" s="209"/>
      <c r="E306" s="209"/>
      <c r="F306" s="209"/>
      <c r="G306" s="209"/>
      <c r="H306" s="209"/>
      <c r="I306" s="209"/>
      <c r="J306" s="209"/>
      <c r="K306" s="209"/>
      <c r="L306" s="209"/>
      <c r="M306" s="209"/>
      <c r="N306" s="209"/>
      <c r="O306" s="209"/>
      <c r="P306" s="209"/>
      <c r="Q306" s="209"/>
      <c r="R306" s="209"/>
      <c r="S306" s="209"/>
      <c r="T306" s="209"/>
      <c r="U306" s="209"/>
      <c r="V306" s="209"/>
      <c r="W306" s="209"/>
      <c r="X306" s="209"/>
      <c r="Y306" s="209"/>
      <c r="Z306" s="209"/>
      <c r="AA306" s="209"/>
      <c r="AB306" s="209"/>
      <c r="AC306" s="209"/>
      <c r="AD306" s="209"/>
      <c r="AE306" s="209"/>
      <c r="AF306" s="209"/>
      <c r="AG306" s="209"/>
      <c r="AH306" s="209"/>
      <c r="AI306" s="209"/>
      <c r="AJ306" s="209"/>
      <c r="AK306" s="209"/>
      <c r="AL306" s="209"/>
      <c r="AM306" s="209"/>
      <c r="AN306" s="209"/>
      <c r="AO306" s="209"/>
      <c r="AP306" s="209"/>
      <c r="AQ306" s="209"/>
    </row>
    <row r="307" spans="1:43">
      <c r="A307" s="209"/>
      <c r="B307" s="209"/>
      <c r="C307" s="209"/>
      <c r="D307" s="209"/>
      <c r="E307" s="209"/>
      <c r="F307" s="209"/>
      <c r="G307" s="209"/>
      <c r="H307" s="209"/>
      <c r="I307" s="209"/>
      <c r="J307" s="209"/>
      <c r="K307" s="209"/>
      <c r="L307" s="209"/>
      <c r="M307" s="209"/>
      <c r="N307" s="209"/>
      <c r="O307" s="209"/>
      <c r="P307" s="209"/>
      <c r="Q307" s="209"/>
      <c r="R307" s="209"/>
      <c r="S307" s="209"/>
      <c r="T307" s="209"/>
      <c r="U307" s="209"/>
      <c r="V307" s="209"/>
      <c r="W307" s="209"/>
      <c r="X307" s="209"/>
      <c r="Y307" s="209"/>
      <c r="Z307" s="209"/>
      <c r="AA307" s="209"/>
      <c r="AB307" s="209"/>
      <c r="AC307" s="209"/>
      <c r="AD307" s="209"/>
      <c r="AE307" s="209"/>
      <c r="AF307" s="209"/>
      <c r="AG307" s="209"/>
      <c r="AH307" s="209"/>
      <c r="AI307" s="209"/>
      <c r="AJ307" s="209"/>
      <c r="AK307" s="209"/>
      <c r="AL307" s="209"/>
      <c r="AM307" s="209"/>
      <c r="AN307" s="209"/>
      <c r="AO307" s="209"/>
      <c r="AP307" s="209"/>
      <c r="AQ307" s="209"/>
    </row>
    <row r="308" spans="1:43">
      <c r="A308" s="209"/>
      <c r="B308" s="209"/>
      <c r="C308" s="209"/>
      <c r="D308" s="209"/>
      <c r="E308" s="209"/>
      <c r="F308" s="209"/>
      <c r="G308" s="209"/>
      <c r="H308" s="209"/>
      <c r="I308" s="209"/>
      <c r="J308" s="209"/>
      <c r="K308" s="209"/>
      <c r="L308" s="209"/>
      <c r="M308" s="209"/>
      <c r="N308" s="209"/>
      <c r="O308" s="209"/>
      <c r="P308" s="209"/>
      <c r="Q308" s="209"/>
      <c r="R308" s="209"/>
      <c r="S308" s="209"/>
      <c r="T308" s="209"/>
      <c r="U308" s="209"/>
      <c r="V308" s="209"/>
      <c r="W308" s="209"/>
      <c r="X308" s="209"/>
      <c r="Y308" s="209"/>
      <c r="Z308" s="209"/>
      <c r="AA308" s="209"/>
      <c r="AB308" s="209"/>
      <c r="AC308" s="209"/>
      <c r="AD308" s="209"/>
      <c r="AE308" s="209"/>
      <c r="AF308" s="209"/>
      <c r="AG308" s="209"/>
      <c r="AH308" s="209"/>
      <c r="AI308" s="209"/>
      <c r="AJ308" s="209"/>
      <c r="AK308" s="209"/>
      <c r="AL308" s="209"/>
      <c r="AM308" s="209"/>
      <c r="AN308" s="209"/>
      <c r="AO308" s="209"/>
      <c r="AP308" s="209"/>
      <c r="AQ308" s="209"/>
    </row>
    <row r="309" spans="1:43">
      <c r="A309" s="209"/>
      <c r="B309" s="209"/>
      <c r="C309" s="209"/>
      <c r="D309" s="209"/>
      <c r="E309" s="209"/>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row>
    <row r="310" spans="1:43">
      <c r="A310" s="209"/>
      <c r="B310" s="209"/>
      <c r="C310" s="209"/>
      <c r="D310" s="209"/>
      <c r="E310" s="209"/>
      <c r="F310" s="209"/>
      <c r="G310" s="209"/>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row>
    <row r="311" spans="1:43">
      <c r="A311" s="209"/>
      <c r="B311" s="209"/>
      <c r="C311" s="209"/>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row>
    <row r="312" spans="1:43">
      <c r="A312" s="209"/>
      <c r="B312" s="209"/>
      <c r="C312" s="209"/>
      <c r="D312" s="209"/>
      <c r="E312" s="209"/>
      <c r="F312" s="209"/>
      <c r="G312" s="209"/>
      <c r="H312" s="209"/>
      <c r="I312" s="209"/>
      <c r="J312" s="209"/>
      <c r="K312" s="209"/>
      <c r="L312" s="209"/>
      <c r="M312" s="209"/>
      <c r="N312" s="209"/>
      <c r="O312" s="209"/>
      <c r="P312" s="209"/>
      <c r="Q312" s="209"/>
      <c r="R312" s="209"/>
      <c r="S312" s="209"/>
      <c r="T312" s="209"/>
      <c r="U312" s="209"/>
      <c r="V312" s="209"/>
      <c r="W312" s="209"/>
      <c r="X312" s="209"/>
      <c r="Y312" s="209"/>
      <c r="Z312" s="209"/>
      <c r="AA312" s="209"/>
      <c r="AB312" s="209"/>
      <c r="AC312" s="209"/>
      <c r="AD312" s="209"/>
      <c r="AE312" s="209"/>
      <c r="AF312" s="209"/>
      <c r="AG312" s="209"/>
      <c r="AH312" s="209"/>
      <c r="AI312" s="209"/>
      <c r="AJ312" s="209"/>
      <c r="AK312" s="209"/>
      <c r="AL312" s="209"/>
      <c r="AM312" s="209"/>
      <c r="AN312" s="209"/>
      <c r="AO312" s="209"/>
      <c r="AP312" s="209"/>
      <c r="AQ312" s="209"/>
    </row>
    <row r="313" spans="1:43">
      <c r="A313" s="209"/>
      <c r="B313" s="209"/>
      <c r="C313" s="209"/>
      <c r="D313" s="209"/>
      <c r="E313" s="209"/>
      <c r="F313" s="209"/>
      <c r="G313" s="209"/>
      <c r="H313" s="209"/>
      <c r="I313" s="209"/>
      <c r="J313" s="209"/>
      <c r="K313" s="209"/>
      <c r="L313" s="209"/>
      <c r="M313" s="209"/>
      <c r="N313" s="209"/>
      <c r="O313" s="209"/>
      <c r="P313" s="209"/>
      <c r="Q313" s="209"/>
      <c r="R313" s="209"/>
      <c r="S313" s="209"/>
      <c r="T313" s="209"/>
      <c r="U313" s="209"/>
      <c r="V313" s="209"/>
      <c r="W313" s="209"/>
      <c r="X313" s="209"/>
      <c r="Y313" s="209"/>
      <c r="Z313" s="209"/>
      <c r="AA313" s="209"/>
      <c r="AB313" s="209"/>
      <c r="AC313" s="209"/>
      <c r="AD313" s="209"/>
      <c r="AE313" s="209"/>
      <c r="AF313" s="209"/>
      <c r="AG313" s="209"/>
      <c r="AH313" s="209"/>
      <c r="AI313" s="209"/>
      <c r="AJ313" s="209"/>
      <c r="AK313" s="209"/>
      <c r="AL313" s="209"/>
      <c r="AM313" s="209"/>
      <c r="AN313" s="209"/>
      <c r="AO313" s="209"/>
      <c r="AP313" s="209"/>
      <c r="AQ313" s="209"/>
    </row>
    <row r="314" spans="1:43">
      <c r="A314" s="209"/>
      <c r="B314" s="209"/>
      <c r="C314" s="209"/>
      <c r="D314" s="209"/>
      <c r="E314" s="209"/>
      <c r="F314" s="209"/>
      <c r="G314" s="209"/>
      <c r="H314" s="209"/>
      <c r="I314" s="209"/>
      <c r="J314" s="209"/>
      <c r="K314" s="209"/>
      <c r="L314" s="209"/>
      <c r="M314" s="209"/>
      <c r="N314" s="209"/>
      <c r="O314" s="209"/>
      <c r="P314" s="209"/>
      <c r="Q314" s="209"/>
      <c r="R314" s="209"/>
      <c r="S314" s="209"/>
      <c r="T314" s="209"/>
      <c r="U314" s="209"/>
      <c r="V314" s="209"/>
      <c r="W314" s="209"/>
      <c r="X314" s="209"/>
      <c r="Y314" s="209"/>
      <c r="Z314" s="209"/>
      <c r="AA314" s="209"/>
      <c r="AB314" s="209"/>
      <c r="AC314" s="209"/>
      <c r="AD314" s="209"/>
      <c r="AE314" s="209"/>
      <c r="AF314" s="209"/>
      <c r="AG314" s="209"/>
      <c r="AH314" s="209"/>
      <c r="AI314" s="209"/>
      <c r="AJ314" s="209"/>
      <c r="AK314" s="209"/>
      <c r="AL314" s="209"/>
      <c r="AM314" s="209"/>
      <c r="AN314" s="209"/>
      <c r="AO314" s="209"/>
      <c r="AP314" s="209"/>
      <c r="AQ314" s="209"/>
    </row>
    <row r="315" spans="1:43">
      <c r="A315" s="209"/>
      <c r="B315" s="209"/>
      <c r="C315" s="209"/>
      <c r="D315" s="209"/>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209"/>
      <c r="AJ315" s="209"/>
      <c r="AK315" s="209"/>
      <c r="AL315" s="209"/>
      <c r="AM315" s="209"/>
      <c r="AN315" s="209"/>
      <c r="AO315" s="209"/>
      <c r="AP315" s="209"/>
      <c r="AQ315" s="209"/>
    </row>
    <row r="316" spans="1:43">
      <c r="A316" s="209"/>
      <c r="B316" s="209"/>
      <c r="C316" s="209"/>
      <c r="D316" s="209"/>
      <c r="E316" s="209"/>
      <c r="F316" s="209"/>
      <c r="G316" s="209"/>
      <c r="H316" s="209"/>
      <c r="I316" s="209"/>
      <c r="J316" s="209"/>
      <c r="K316" s="209"/>
      <c r="L316" s="209"/>
      <c r="M316" s="209"/>
      <c r="N316" s="209"/>
      <c r="O316" s="209"/>
      <c r="P316" s="209"/>
      <c r="Q316" s="209"/>
      <c r="R316" s="209"/>
      <c r="S316" s="209"/>
      <c r="T316" s="209"/>
      <c r="U316" s="209"/>
      <c r="V316" s="209"/>
      <c r="W316" s="209"/>
      <c r="X316" s="209"/>
      <c r="Y316" s="209"/>
      <c r="Z316" s="209"/>
      <c r="AA316" s="209"/>
      <c r="AB316" s="209"/>
      <c r="AC316" s="209"/>
      <c r="AD316" s="209"/>
      <c r="AE316" s="209"/>
      <c r="AF316" s="209"/>
      <c r="AG316" s="209"/>
      <c r="AH316" s="209"/>
      <c r="AI316" s="209"/>
      <c r="AJ316" s="209"/>
      <c r="AK316" s="209"/>
      <c r="AL316" s="209"/>
      <c r="AM316" s="209"/>
      <c r="AN316" s="209"/>
      <c r="AO316" s="209"/>
      <c r="AP316" s="209"/>
      <c r="AQ316" s="209"/>
    </row>
    <row r="317" spans="1:43">
      <c r="A317" s="209"/>
      <c r="B317" s="209"/>
      <c r="C317" s="209"/>
      <c r="D317" s="209"/>
      <c r="E317" s="209"/>
      <c r="F317" s="209"/>
      <c r="G317" s="209"/>
      <c r="H317" s="209"/>
      <c r="I317" s="209"/>
      <c r="J317" s="209"/>
      <c r="K317" s="209"/>
      <c r="L317" s="209"/>
      <c r="M317" s="209"/>
      <c r="N317" s="209"/>
      <c r="O317" s="209"/>
      <c r="P317" s="209"/>
      <c r="Q317" s="209"/>
      <c r="R317" s="209"/>
      <c r="S317" s="209"/>
      <c r="T317" s="209"/>
      <c r="U317" s="209"/>
      <c r="V317" s="209"/>
      <c r="W317" s="209"/>
      <c r="X317" s="209"/>
      <c r="Y317" s="209"/>
      <c r="Z317" s="209"/>
      <c r="AA317" s="209"/>
      <c r="AB317" s="209"/>
      <c r="AC317" s="209"/>
      <c r="AD317" s="209"/>
      <c r="AE317" s="209"/>
      <c r="AF317" s="209"/>
      <c r="AG317" s="209"/>
      <c r="AH317" s="209"/>
      <c r="AI317" s="209"/>
      <c r="AJ317" s="209"/>
      <c r="AK317" s="209"/>
      <c r="AL317" s="209"/>
      <c r="AM317" s="209"/>
      <c r="AN317" s="209"/>
      <c r="AO317" s="209"/>
      <c r="AP317" s="209"/>
      <c r="AQ317" s="209"/>
    </row>
    <row r="318" spans="1:43">
      <c r="A318" s="209"/>
      <c r="B318" s="209"/>
      <c r="C318" s="209"/>
      <c r="D318" s="209"/>
      <c r="E318" s="209"/>
      <c r="F318" s="209"/>
      <c r="G318" s="209"/>
      <c r="H318" s="209"/>
      <c r="I318" s="209"/>
      <c r="J318" s="209"/>
      <c r="K318" s="209"/>
      <c r="L318" s="209"/>
      <c r="M318" s="209"/>
      <c r="N318" s="209"/>
      <c r="O318" s="209"/>
      <c r="P318" s="209"/>
      <c r="Q318" s="209"/>
      <c r="R318" s="209"/>
      <c r="S318" s="209"/>
      <c r="T318" s="209"/>
      <c r="U318" s="209"/>
      <c r="V318" s="209"/>
      <c r="W318" s="209"/>
      <c r="X318" s="209"/>
      <c r="Y318" s="209"/>
      <c r="Z318" s="209"/>
      <c r="AA318" s="209"/>
      <c r="AB318" s="209"/>
      <c r="AC318" s="209"/>
      <c r="AD318" s="209"/>
      <c r="AE318" s="209"/>
      <c r="AF318" s="209"/>
      <c r="AG318" s="209"/>
      <c r="AH318" s="209"/>
      <c r="AI318" s="209"/>
      <c r="AJ318" s="209"/>
      <c r="AK318" s="209"/>
      <c r="AL318" s="209"/>
      <c r="AM318" s="209"/>
      <c r="AN318" s="209"/>
      <c r="AO318" s="209"/>
      <c r="AP318" s="209"/>
      <c r="AQ318" s="209"/>
    </row>
    <row r="319" spans="1:43">
      <c r="A319" s="209"/>
      <c r="B319" s="209"/>
      <c r="C319" s="209"/>
      <c r="D319" s="209"/>
      <c r="E319" s="209"/>
      <c r="F319" s="209"/>
      <c r="G319" s="209"/>
      <c r="H319" s="209"/>
      <c r="I319" s="209"/>
      <c r="J319" s="209"/>
      <c r="K319" s="209"/>
      <c r="L319" s="209"/>
      <c r="M319" s="209"/>
      <c r="N319" s="209"/>
      <c r="O319" s="209"/>
      <c r="P319" s="209"/>
      <c r="Q319" s="209"/>
      <c r="R319" s="209"/>
      <c r="S319" s="209"/>
      <c r="T319" s="209"/>
      <c r="U319" s="209"/>
      <c r="V319" s="209"/>
      <c r="W319" s="209"/>
      <c r="X319" s="209"/>
      <c r="Y319" s="209"/>
      <c r="Z319" s="209"/>
      <c r="AA319" s="209"/>
      <c r="AB319" s="209"/>
      <c r="AC319" s="209"/>
      <c r="AD319" s="209"/>
      <c r="AE319" s="209"/>
      <c r="AF319" s="209"/>
      <c r="AG319" s="209"/>
      <c r="AH319" s="209"/>
      <c r="AI319" s="209"/>
      <c r="AJ319" s="209"/>
      <c r="AK319" s="209"/>
      <c r="AL319" s="209"/>
      <c r="AM319" s="209"/>
      <c r="AN319" s="209"/>
      <c r="AO319" s="209"/>
      <c r="AP319" s="209"/>
      <c r="AQ319" s="209"/>
    </row>
    <row r="320" spans="1:43">
      <c r="A320" s="209"/>
      <c r="B320" s="209"/>
      <c r="C320" s="209"/>
      <c r="D320" s="209"/>
      <c r="E320" s="209"/>
      <c r="F320" s="209"/>
      <c r="G320" s="209"/>
      <c r="H320" s="209"/>
      <c r="I320" s="209"/>
      <c r="J320" s="209"/>
      <c r="K320" s="209"/>
      <c r="L320" s="209"/>
      <c r="M320" s="209"/>
      <c r="N320" s="209"/>
      <c r="O320" s="209"/>
      <c r="P320" s="209"/>
      <c r="Q320" s="209"/>
      <c r="R320" s="209"/>
      <c r="S320" s="209"/>
      <c r="T320" s="209"/>
      <c r="U320" s="209"/>
      <c r="V320" s="209"/>
      <c r="W320" s="209"/>
      <c r="X320" s="209"/>
      <c r="Y320" s="209"/>
      <c r="Z320" s="209"/>
      <c r="AA320" s="209"/>
      <c r="AB320" s="209"/>
      <c r="AC320" s="209"/>
      <c r="AD320" s="209"/>
      <c r="AE320" s="209"/>
      <c r="AF320" s="209"/>
      <c r="AG320" s="209"/>
      <c r="AH320" s="209"/>
      <c r="AI320" s="209"/>
      <c r="AJ320" s="209"/>
      <c r="AK320" s="209"/>
      <c r="AL320" s="209"/>
      <c r="AM320" s="209"/>
      <c r="AN320" s="209"/>
      <c r="AO320" s="209"/>
      <c r="AP320" s="209"/>
      <c r="AQ320" s="209"/>
    </row>
    <row r="321" spans="1:43">
      <c r="A321" s="209"/>
      <c r="B321" s="209"/>
      <c r="C321" s="209"/>
      <c r="D321" s="209"/>
      <c r="E321" s="209"/>
      <c r="F321" s="209"/>
      <c r="G321" s="209"/>
      <c r="H321" s="209"/>
      <c r="I321" s="209"/>
      <c r="J321" s="209"/>
      <c r="K321" s="209"/>
      <c r="L321" s="209"/>
      <c r="M321" s="209"/>
      <c r="N321" s="209"/>
      <c r="O321" s="209"/>
      <c r="P321" s="209"/>
      <c r="Q321" s="209"/>
      <c r="R321" s="209"/>
      <c r="S321" s="209"/>
      <c r="T321" s="209"/>
      <c r="U321" s="209"/>
      <c r="V321" s="209"/>
      <c r="W321" s="209"/>
      <c r="X321" s="209"/>
      <c r="Y321" s="209"/>
      <c r="Z321" s="209"/>
      <c r="AA321" s="209"/>
      <c r="AB321" s="209"/>
      <c r="AC321" s="209"/>
      <c r="AD321" s="209"/>
      <c r="AE321" s="209"/>
      <c r="AF321" s="209"/>
      <c r="AG321" s="209"/>
      <c r="AH321" s="209"/>
      <c r="AI321" s="209"/>
      <c r="AJ321" s="209"/>
      <c r="AK321" s="209"/>
      <c r="AL321" s="209"/>
      <c r="AM321" s="209"/>
      <c r="AN321" s="209"/>
      <c r="AO321" s="209"/>
      <c r="AP321" s="209"/>
      <c r="AQ321" s="209"/>
    </row>
    <row r="322" spans="1:43">
      <c r="A322" s="209"/>
      <c r="B322" s="209"/>
      <c r="C322" s="209"/>
      <c r="D322" s="209"/>
      <c r="E322" s="209"/>
      <c r="F322" s="209"/>
      <c r="G322" s="209"/>
      <c r="H322" s="209"/>
      <c r="I322" s="209"/>
      <c r="J322" s="209"/>
      <c r="K322" s="209"/>
      <c r="L322" s="209"/>
      <c r="M322" s="209"/>
      <c r="N322" s="209"/>
      <c r="O322" s="209"/>
      <c r="P322" s="209"/>
      <c r="Q322" s="209"/>
      <c r="R322" s="209"/>
      <c r="S322" s="209"/>
      <c r="T322" s="209"/>
      <c r="U322" s="209"/>
      <c r="V322" s="209"/>
      <c r="W322" s="209"/>
      <c r="X322" s="209"/>
      <c r="Y322" s="209"/>
      <c r="Z322" s="209"/>
      <c r="AA322" s="209"/>
      <c r="AB322" s="209"/>
      <c r="AC322" s="209"/>
      <c r="AD322" s="209"/>
      <c r="AE322" s="209"/>
      <c r="AF322" s="209"/>
      <c r="AG322" s="209"/>
      <c r="AH322" s="209"/>
      <c r="AI322" s="209"/>
      <c r="AJ322" s="209"/>
      <c r="AK322" s="209"/>
      <c r="AL322" s="209"/>
      <c r="AM322" s="209"/>
      <c r="AN322" s="209"/>
      <c r="AO322" s="209"/>
      <c r="AP322" s="209"/>
      <c r="AQ322" s="209"/>
    </row>
    <row r="323" spans="1:43">
      <c r="A323" s="209"/>
      <c r="B323" s="209"/>
      <c r="C323" s="209"/>
      <c r="D323" s="209"/>
      <c r="E323" s="209"/>
      <c r="F323" s="209"/>
      <c r="G323" s="209"/>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c r="AI323" s="209"/>
      <c r="AJ323" s="209"/>
      <c r="AK323" s="209"/>
      <c r="AL323" s="209"/>
      <c r="AM323" s="209"/>
      <c r="AN323" s="209"/>
      <c r="AO323" s="209"/>
      <c r="AP323" s="209"/>
      <c r="AQ323" s="209"/>
    </row>
    <row r="324" spans="1:43">
      <c r="A324" s="209"/>
      <c r="B324" s="209"/>
      <c r="C324" s="209"/>
      <c r="D324" s="209"/>
      <c r="E324" s="209"/>
      <c r="F324" s="209"/>
      <c r="G324" s="209"/>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c r="AI324" s="209"/>
      <c r="AJ324" s="209"/>
      <c r="AK324" s="209"/>
      <c r="AL324" s="209"/>
      <c r="AM324" s="209"/>
      <c r="AN324" s="209"/>
      <c r="AO324" s="209"/>
      <c r="AP324" s="209"/>
      <c r="AQ324" s="209"/>
    </row>
    <row r="325" spans="1:43">
      <c r="A325" s="209"/>
      <c r="B325" s="209"/>
      <c r="C325" s="209"/>
      <c r="D325" s="209"/>
      <c r="E325" s="209"/>
      <c r="F325" s="209"/>
      <c r="G325" s="209"/>
      <c r="H325" s="209"/>
      <c r="I325" s="209"/>
      <c r="J325" s="209"/>
      <c r="K325" s="209"/>
      <c r="L325" s="209"/>
      <c r="M325" s="209"/>
      <c r="N325" s="209"/>
      <c r="O325" s="209"/>
      <c r="P325" s="209"/>
      <c r="Q325" s="209"/>
      <c r="R325" s="209"/>
      <c r="S325" s="209"/>
      <c r="T325" s="209"/>
      <c r="U325" s="209"/>
      <c r="V325" s="209"/>
      <c r="W325" s="209"/>
      <c r="X325" s="209"/>
      <c r="Y325" s="209"/>
      <c r="Z325" s="209"/>
      <c r="AA325" s="209"/>
      <c r="AB325" s="209"/>
      <c r="AC325" s="209"/>
      <c r="AD325" s="209"/>
      <c r="AE325" s="209"/>
      <c r="AF325" s="209"/>
      <c r="AG325" s="209"/>
      <c r="AH325" s="209"/>
      <c r="AI325" s="209"/>
      <c r="AJ325" s="209"/>
      <c r="AK325" s="209"/>
      <c r="AL325" s="209"/>
      <c r="AM325" s="209"/>
      <c r="AN325" s="209"/>
      <c r="AO325" s="209"/>
      <c r="AP325" s="209"/>
      <c r="AQ325" s="209"/>
    </row>
    <row r="326" spans="1:43">
      <c r="A326" s="209"/>
      <c r="B326" s="209"/>
      <c r="C326" s="209"/>
      <c r="D326" s="209"/>
      <c r="E326" s="209"/>
      <c r="F326" s="209"/>
      <c r="G326" s="209"/>
      <c r="H326" s="209"/>
      <c r="I326" s="209"/>
      <c r="J326" s="209"/>
      <c r="K326" s="209"/>
      <c r="L326" s="209"/>
      <c r="M326" s="209"/>
      <c r="N326" s="209"/>
      <c r="O326" s="209"/>
      <c r="P326" s="209"/>
      <c r="Q326" s="209"/>
      <c r="R326" s="209"/>
      <c r="S326" s="209"/>
      <c r="T326" s="209"/>
      <c r="U326" s="209"/>
      <c r="V326" s="209"/>
      <c r="W326" s="209"/>
      <c r="X326" s="209"/>
      <c r="Y326" s="209"/>
      <c r="Z326" s="209"/>
      <c r="AA326" s="209"/>
      <c r="AB326" s="209"/>
      <c r="AC326" s="209"/>
      <c r="AD326" s="209"/>
      <c r="AE326" s="209"/>
      <c r="AF326" s="209"/>
      <c r="AG326" s="209"/>
      <c r="AH326" s="209"/>
      <c r="AI326" s="209"/>
      <c r="AJ326" s="209"/>
      <c r="AK326" s="209"/>
      <c r="AL326" s="209"/>
      <c r="AM326" s="209"/>
      <c r="AN326" s="209"/>
      <c r="AO326" s="209"/>
      <c r="AP326" s="209"/>
      <c r="AQ326" s="209"/>
    </row>
    <row r="327" spans="1:43">
      <c r="A327" s="209"/>
      <c r="B327" s="209"/>
      <c r="C327" s="209"/>
      <c r="D327" s="209"/>
      <c r="E327" s="209"/>
      <c r="F327" s="209"/>
      <c r="G327" s="209"/>
      <c r="H327" s="209"/>
      <c r="I327" s="209"/>
      <c r="J327" s="209"/>
      <c r="K327" s="209"/>
      <c r="L327" s="209"/>
      <c r="M327" s="209"/>
      <c r="N327" s="209"/>
      <c r="O327" s="209"/>
      <c r="P327" s="209"/>
      <c r="Q327" s="209"/>
      <c r="R327" s="209"/>
      <c r="S327" s="209"/>
      <c r="T327" s="209"/>
      <c r="U327" s="209"/>
      <c r="V327" s="209"/>
      <c r="W327" s="209"/>
      <c r="X327" s="209"/>
      <c r="Y327" s="209"/>
      <c r="Z327" s="209"/>
      <c r="AA327" s="209"/>
      <c r="AB327" s="209"/>
      <c r="AC327" s="209"/>
      <c r="AD327" s="209"/>
      <c r="AE327" s="209"/>
      <c r="AF327" s="209"/>
      <c r="AG327" s="209"/>
      <c r="AH327" s="209"/>
      <c r="AI327" s="209"/>
      <c r="AJ327" s="209"/>
      <c r="AK327" s="209"/>
      <c r="AL327" s="209"/>
      <c r="AM327" s="209"/>
      <c r="AN327" s="209"/>
      <c r="AO327" s="209"/>
      <c r="AP327" s="209"/>
      <c r="AQ327" s="209"/>
    </row>
    <row r="328" spans="1:43">
      <c r="A328" s="209"/>
      <c r="B328" s="209"/>
      <c r="C328" s="209"/>
      <c r="D328" s="209"/>
      <c r="E328" s="209"/>
      <c r="F328" s="209"/>
      <c r="G328" s="209"/>
      <c r="H328" s="209"/>
      <c r="I328" s="209"/>
      <c r="J328" s="209"/>
      <c r="K328" s="209"/>
      <c r="L328" s="209"/>
      <c r="M328" s="209"/>
      <c r="N328" s="209"/>
      <c r="O328" s="209"/>
      <c r="P328" s="209"/>
      <c r="Q328" s="209"/>
      <c r="R328" s="209"/>
      <c r="S328" s="209"/>
      <c r="T328" s="209"/>
      <c r="U328" s="209"/>
      <c r="V328" s="209"/>
      <c r="W328" s="209"/>
      <c r="X328" s="209"/>
      <c r="Y328" s="209"/>
      <c r="Z328" s="209"/>
      <c r="AA328" s="209"/>
      <c r="AB328" s="209"/>
      <c r="AC328" s="209"/>
      <c r="AD328" s="209"/>
      <c r="AE328" s="209"/>
      <c r="AF328" s="209"/>
      <c r="AG328" s="209"/>
      <c r="AH328" s="209"/>
      <c r="AI328" s="209"/>
      <c r="AJ328" s="209"/>
      <c r="AK328" s="209"/>
      <c r="AL328" s="209"/>
      <c r="AM328" s="209"/>
      <c r="AN328" s="209"/>
      <c r="AO328" s="209"/>
      <c r="AP328" s="209"/>
      <c r="AQ328" s="209"/>
    </row>
    <row r="329" spans="1:43">
      <c r="A329" s="209"/>
      <c r="B329" s="209"/>
      <c r="C329" s="209"/>
      <c r="D329" s="209"/>
      <c r="E329" s="209"/>
      <c r="F329" s="209"/>
      <c r="G329" s="209"/>
      <c r="H329" s="209"/>
      <c r="I329" s="209"/>
      <c r="J329" s="209"/>
      <c r="K329" s="209"/>
      <c r="L329" s="209"/>
      <c r="M329" s="209"/>
      <c r="N329" s="209"/>
      <c r="O329" s="209"/>
      <c r="P329" s="209"/>
      <c r="Q329" s="209"/>
      <c r="R329" s="209"/>
      <c r="S329" s="209"/>
      <c r="T329" s="209"/>
      <c r="U329" s="209"/>
      <c r="V329" s="209"/>
      <c r="W329" s="209"/>
      <c r="X329" s="209"/>
      <c r="Y329" s="209"/>
      <c r="Z329" s="209"/>
      <c r="AA329" s="209"/>
      <c r="AB329" s="209"/>
      <c r="AC329" s="209"/>
      <c r="AD329" s="209"/>
      <c r="AE329" s="209"/>
      <c r="AF329" s="209"/>
      <c r="AG329" s="209"/>
      <c r="AH329" s="209"/>
      <c r="AI329" s="209"/>
      <c r="AJ329" s="209"/>
      <c r="AK329" s="209"/>
      <c r="AL329" s="209"/>
      <c r="AM329" s="209"/>
      <c r="AN329" s="209"/>
      <c r="AO329" s="209"/>
      <c r="AP329" s="209"/>
      <c r="AQ329" s="209"/>
    </row>
    <row r="330" spans="1:43">
      <c r="A330" s="209"/>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09"/>
      <c r="AL330" s="209"/>
      <c r="AM330" s="209"/>
      <c r="AN330" s="209"/>
      <c r="AO330" s="209"/>
      <c r="AP330" s="209"/>
      <c r="AQ330" s="209"/>
    </row>
    <row r="331" spans="1:43">
      <c r="A331" s="209"/>
      <c r="B331" s="209"/>
      <c r="C331" s="209"/>
      <c r="D331" s="209"/>
      <c r="E331" s="209"/>
      <c r="F331" s="209"/>
      <c r="G331" s="209"/>
      <c r="H331" s="209"/>
      <c r="I331" s="209"/>
      <c r="J331" s="209"/>
      <c r="K331" s="209"/>
      <c r="L331" s="209"/>
      <c r="M331" s="209"/>
      <c r="N331" s="209"/>
      <c r="O331" s="209"/>
      <c r="P331" s="209"/>
      <c r="Q331" s="209"/>
      <c r="R331" s="209"/>
      <c r="S331" s="209"/>
      <c r="T331" s="209"/>
      <c r="U331" s="209"/>
      <c r="V331" s="209"/>
      <c r="W331" s="209"/>
      <c r="X331" s="209"/>
      <c r="Y331" s="209"/>
      <c r="Z331" s="209"/>
      <c r="AA331" s="209"/>
      <c r="AB331" s="209"/>
      <c r="AC331" s="209"/>
      <c r="AD331" s="209"/>
      <c r="AE331" s="209"/>
      <c r="AF331" s="209"/>
      <c r="AG331" s="209"/>
      <c r="AH331" s="209"/>
      <c r="AI331" s="209"/>
      <c r="AJ331" s="209"/>
      <c r="AK331" s="209"/>
      <c r="AL331" s="209"/>
      <c r="AM331" s="209"/>
      <c r="AN331" s="209"/>
      <c r="AO331" s="209"/>
      <c r="AP331" s="209"/>
      <c r="AQ331" s="209"/>
    </row>
    <row r="332" spans="1:43">
      <c r="A332" s="209"/>
      <c r="B332" s="209"/>
      <c r="C332" s="209"/>
      <c r="D332" s="209"/>
      <c r="E332" s="209"/>
      <c r="F332" s="209"/>
      <c r="G332" s="209"/>
      <c r="H332" s="209"/>
      <c r="I332" s="209"/>
      <c r="J332" s="209"/>
      <c r="K332" s="209"/>
      <c r="L332" s="209"/>
      <c r="M332" s="209"/>
      <c r="N332" s="209"/>
      <c r="O332" s="209"/>
      <c r="P332" s="209"/>
      <c r="Q332" s="209"/>
      <c r="R332" s="209"/>
      <c r="S332" s="209"/>
      <c r="T332" s="209"/>
      <c r="U332" s="209"/>
      <c r="V332" s="209"/>
      <c r="W332" s="209"/>
      <c r="X332" s="209"/>
      <c r="Y332" s="209"/>
      <c r="Z332" s="209"/>
      <c r="AA332" s="209"/>
      <c r="AB332" s="209"/>
      <c r="AC332" s="209"/>
      <c r="AD332" s="209"/>
      <c r="AE332" s="209"/>
      <c r="AF332" s="209"/>
      <c r="AG332" s="209"/>
      <c r="AH332" s="209"/>
      <c r="AI332" s="209"/>
      <c r="AJ332" s="209"/>
      <c r="AK332" s="209"/>
      <c r="AL332" s="209"/>
      <c r="AM332" s="209"/>
      <c r="AN332" s="209"/>
      <c r="AO332" s="209"/>
      <c r="AP332" s="209"/>
      <c r="AQ332" s="209"/>
    </row>
    <row r="333" spans="1:43">
      <c r="A333" s="209"/>
      <c r="B333" s="209"/>
      <c r="C333" s="209"/>
      <c r="D333" s="209"/>
      <c r="E333" s="209"/>
      <c r="F333" s="209"/>
      <c r="G333" s="209"/>
      <c r="H333" s="209"/>
      <c r="I333" s="209"/>
      <c r="J333" s="209"/>
      <c r="K333" s="209"/>
      <c r="L333" s="209"/>
      <c r="M333" s="209"/>
      <c r="N333" s="209"/>
      <c r="O333" s="209"/>
      <c r="P333" s="209"/>
      <c r="Q333" s="209"/>
      <c r="R333" s="209"/>
      <c r="S333" s="209"/>
      <c r="T333" s="209"/>
      <c r="U333" s="209"/>
      <c r="V333" s="209"/>
      <c r="W333" s="209"/>
      <c r="X333" s="209"/>
      <c r="Y333" s="209"/>
      <c r="Z333" s="209"/>
      <c r="AA333" s="209"/>
      <c r="AB333" s="209"/>
      <c r="AC333" s="209"/>
      <c r="AD333" s="209"/>
      <c r="AE333" s="209"/>
      <c r="AF333" s="209"/>
      <c r="AG333" s="209"/>
      <c r="AH333" s="209"/>
      <c r="AI333" s="209"/>
      <c r="AJ333" s="209"/>
      <c r="AK333" s="209"/>
      <c r="AL333" s="209"/>
      <c r="AM333" s="209"/>
      <c r="AN333" s="209"/>
      <c r="AO333" s="209"/>
      <c r="AP333" s="209"/>
      <c r="AQ333" s="209"/>
    </row>
    <row r="334" spans="1:43">
      <c r="A334" s="209"/>
      <c r="B334" s="209"/>
      <c r="C334" s="209"/>
      <c r="D334" s="209"/>
      <c r="E334" s="209"/>
      <c r="F334" s="209"/>
      <c r="G334" s="209"/>
      <c r="H334" s="209"/>
      <c r="I334" s="209"/>
      <c r="J334" s="209"/>
      <c r="K334" s="209"/>
      <c r="L334" s="209"/>
      <c r="M334" s="209"/>
      <c r="N334" s="209"/>
      <c r="O334" s="209"/>
      <c r="P334" s="209"/>
      <c r="Q334" s="209"/>
      <c r="R334" s="209"/>
      <c r="S334" s="209"/>
      <c r="T334" s="209"/>
      <c r="U334" s="209"/>
      <c r="V334" s="209"/>
      <c r="W334" s="209"/>
      <c r="X334" s="209"/>
      <c r="Y334" s="209"/>
      <c r="Z334" s="209"/>
      <c r="AA334" s="209"/>
      <c r="AB334" s="209"/>
      <c r="AC334" s="209"/>
      <c r="AD334" s="209"/>
      <c r="AE334" s="209"/>
      <c r="AF334" s="209"/>
      <c r="AG334" s="209"/>
      <c r="AH334" s="209"/>
      <c r="AI334" s="209"/>
      <c r="AJ334" s="209"/>
      <c r="AK334" s="209"/>
      <c r="AL334" s="209"/>
      <c r="AM334" s="209"/>
      <c r="AN334" s="209"/>
      <c r="AO334" s="209"/>
      <c r="AP334" s="209"/>
      <c r="AQ334" s="209"/>
    </row>
    <row r="335" spans="1:43">
      <c r="A335" s="209"/>
      <c r="B335" s="209"/>
      <c r="C335" s="209"/>
      <c r="D335" s="209"/>
      <c r="E335" s="209"/>
      <c r="F335" s="209"/>
      <c r="G335" s="209"/>
      <c r="H335" s="209"/>
      <c r="I335" s="209"/>
      <c r="J335" s="209"/>
      <c r="K335" s="209"/>
      <c r="L335" s="209"/>
      <c r="M335" s="209"/>
      <c r="N335" s="209"/>
      <c r="O335" s="209"/>
      <c r="P335" s="209"/>
      <c r="Q335" s="209"/>
      <c r="R335" s="209"/>
      <c r="S335" s="209"/>
      <c r="T335" s="209"/>
      <c r="U335" s="209"/>
      <c r="V335" s="209"/>
      <c r="W335" s="209"/>
      <c r="X335" s="209"/>
      <c r="Y335" s="209"/>
      <c r="Z335" s="209"/>
      <c r="AA335" s="209"/>
      <c r="AB335" s="209"/>
      <c r="AC335" s="209"/>
      <c r="AD335" s="209"/>
      <c r="AE335" s="209"/>
      <c r="AF335" s="209"/>
      <c r="AG335" s="209"/>
      <c r="AH335" s="209"/>
      <c r="AI335" s="209"/>
      <c r="AJ335" s="209"/>
      <c r="AK335" s="209"/>
      <c r="AL335" s="209"/>
      <c r="AM335" s="209"/>
      <c r="AN335" s="209"/>
      <c r="AO335" s="209"/>
      <c r="AP335" s="209"/>
      <c r="AQ335" s="209"/>
    </row>
    <row r="336" spans="1:43">
      <c r="A336" s="209"/>
      <c r="B336" s="209"/>
      <c r="C336" s="209"/>
      <c r="D336" s="209"/>
      <c r="E336" s="209"/>
      <c r="F336" s="209"/>
      <c r="G336" s="209"/>
      <c r="H336" s="209"/>
      <c r="I336" s="209"/>
      <c r="J336" s="209"/>
      <c r="K336" s="209"/>
      <c r="L336" s="209"/>
      <c r="M336" s="209"/>
      <c r="N336" s="209"/>
      <c r="O336" s="209"/>
      <c r="P336" s="209"/>
      <c r="Q336" s="209"/>
      <c r="R336" s="209"/>
      <c r="S336" s="209"/>
      <c r="T336" s="209"/>
      <c r="U336" s="209"/>
      <c r="V336" s="209"/>
      <c r="W336" s="209"/>
      <c r="X336" s="209"/>
      <c r="Y336" s="209"/>
      <c r="Z336" s="209"/>
      <c r="AA336" s="209"/>
      <c r="AB336" s="209"/>
      <c r="AC336" s="209"/>
      <c r="AD336" s="209"/>
      <c r="AE336" s="209"/>
      <c r="AF336" s="209"/>
      <c r="AG336" s="209"/>
      <c r="AH336" s="209"/>
      <c r="AI336" s="209"/>
      <c r="AJ336" s="209"/>
      <c r="AK336" s="209"/>
      <c r="AL336" s="209"/>
      <c r="AM336" s="209"/>
      <c r="AN336" s="209"/>
      <c r="AO336" s="209"/>
      <c r="AP336" s="209"/>
      <c r="AQ336" s="209"/>
    </row>
    <row r="337" spans="1:43">
      <c r="A337" s="209"/>
      <c r="B337" s="209"/>
      <c r="C337" s="209"/>
      <c r="D337" s="209"/>
      <c r="E337" s="209"/>
      <c r="F337" s="209"/>
      <c r="G337" s="209"/>
      <c r="H337" s="209"/>
      <c r="I337" s="209"/>
      <c r="J337" s="209"/>
      <c r="K337" s="209"/>
      <c r="L337" s="209"/>
      <c r="M337" s="209"/>
      <c r="N337" s="209"/>
      <c r="O337" s="209"/>
      <c r="P337" s="209"/>
      <c r="Q337" s="209"/>
      <c r="R337" s="209"/>
      <c r="S337" s="209"/>
      <c r="T337" s="209"/>
      <c r="U337" s="209"/>
      <c r="V337" s="209"/>
      <c r="W337" s="209"/>
      <c r="X337" s="209"/>
      <c r="Y337" s="209"/>
      <c r="Z337" s="209"/>
      <c r="AA337" s="209"/>
      <c r="AB337" s="209"/>
      <c r="AC337" s="209"/>
      <c r="AD337" s="209"/>
      <c r="AE337" s="209"/>
      <c r="AF337" s="209"/>
      <c r="AG337" s="209"/>
      <c r="AH337" s="209"/>
      <c r="AI337" s="209"/>
      <c r="AJ337" s="209"/>
      <c r="AK337" s="209"/>
      <c r="AL337" s="209"/>
      <c r="AM337" s="209"/>
      <c r="AN337" s="209"/>
      <c r="AO337" s="209"/>
      <c r="AP337" s="209"/>
      <c r="AQ337" s="209"/>
    </row>
    <row r="338" spans="1:43">
      <c r="A338" s="209"/>
      <c r="B338" s="209"/>
      <c r="C338" s="209"/>
      <c r="D338" s="209"/>
      <c r="E338" s="209"/>
      <c r="F338" s="209"/>
      <c r="G338" s="209"/>
      <c r="H338" s="209"/>
      <c r="I338" s="209"/>
      <c r="J338" s="209"/>
      <c r="K338" s="209"/>
      <c r="L338" s="209"/>
      <c r="M338" s="209"/>
      <c r="N338" s="209"/>
      <c r="O338" s="209"/>
      <c r="P338" s="209"/>
      <c r="Q338" s="209"/>
      <c r="R338" s="209"/>
      <c r="S338" s="209"/>
      <c r="T338" s="209"/>
      <c r="U338" s="209"/>
      <c r="V338" s="209"/>
      <c r="W338" s="209"/>
      <c r="X338" s="209"/>
      <c r="Y338" s="209"/>
      <c r="Z338" s="209"/>
      <c r="AA338" s="209"/>
      <c r="AB338" s="209"/>
      <c r="AC338" s="209"/>
      <c r="AD338" s="209"/>
      <c r="AE338" s="209"/>
      <c r="AF338" s="209"/>
      <c r="AG338" s="209"/>
      <c r="AH338" s="209"/>
      <c r="AI338" s="209"/>
      <c r="AJ338" s="209"/>
      <c r="AK338" s="209"/>
      <c r="AL338" s="209"/>
      <c r="AM338" s="209"/>
      <c r="AN338" s="209"/>
      <c r="AO338" s="209"/>
      <c r="AP338" s="209"/>
      <c r="AQ338" s="209"/>
    </row>
    <row r="339" spans="1:43">
      <c r="A339" s="209"/>
      <c r="B339" s="209"/>
      <c r="C339" s="209"/>
      <c r="D339" s="209"/>
      <c r="E339" s="209"/>
      <c r="F339" s="209"/>
      <c r="G339" s="209"/>
      <c r="H339" s="209"/>
      <c r="I339" s="209"/>
      <c r="J339" s="209"/>
      <c r="K339" s="209"/>
      <c r="L339" s="209"/>
      <c r="M339" s="209"/>
      <c r="N339" s="209"/>
      <c r="O339" s="209"/>
      <c r="P339" s="209"/>
      <c r="Q339" s="209"/>
      <c r="R339" s="209"/>
      <c r="S339" s="209"/>
      <c r="T339" s="209"/>
      <c r="U339" s="209"/>
      <c r="V339" s="209"/>
      <c r="W339" s="209"/>
      <c r="X339" s="209"/>
      <c r="Y339" s="209"/>
      <c r="Z339" s="209"/>
      <c r="AA339" s="209"/>
      <c r="AB339" s="209"/>
      <c r="AC339" s="209"/>
      <c r="AD339" s="209"/>
      <c r="AE339" s="209"/>
      <c r="AF339" s="209"/>
      <c r="AG339" s="209"/>
      <c r="AH339" s="209"/>
      <c r="AI339" s="209"/>
      <c r="AJ339" s="209"/>
      <c r="AK339" s="209"/>
      <c r="AL339" s="209"/>
      <c r="AM339" s="209"/>
      <c r="AN339" s="209"/>
      <c r="AO339" s="209"/>
      <c r="AP339" s="209"/>
      <c r="AQ339" s="209"/>
    </row>
    <row r="340" spans="1:43">
      <c r="A340" s="209"/>
      <c r="B340" s="209"/>
      <c r="C340" s="209"/>
      <c r="D340" s="209"/>
      <c r="E340" s="209"/>
      <c r="F340" s="209"/>
      <c r="G340" s="209"/>
      <c r="H340" s="209"/>
      <c r="I340" s="209"/>
      <c r="J340" s="209"/>
      <c r="K340" s="209"/>
      <c r="L340" s="209"/>
      <c r="M340" s="209"/>
      <c r="N340" s="209"/>
      <c r="O340" s="209"/>
      <c r="P340" s="209"/>
      <c r="Q340" s="209"/>
      <c r="R340" s="209"/>
      <c r="S340" s="209"/>
      <c r="T340" s="209"/>
      <c r="U340" s="209"/>
      <c r="V340" s="209"/>
      <c r="W340" s="209"/>
      <c r="X340" s="209"/>
      <c r="Y340" s="209"/>
      <c r="Z340" s="209"/>
      <c r="AA340" s="209"/>
      <c r="AB340" s="209"/>
      <c r="AC340" s="209"/>
      <c r="AD340" s="209"/>
      <c r="AE340" s="209"/>
      <c r="AF340" s="209"/>
      <c r="AG340" s="209"/>
      <c r="AH340" s="209"/>
      <c r="AI340" s="209"/>
      <c r="AJ340" s="209"/>
      <c r="AK340" s="209"/>
      <c r="AL340" s="209"/>
      <c r="AM340" s="209"/>
      <c r="AN340" s="209"/>
      <c r="AO340" s="209"/>
      <c r="AP340" s="209"/>
      <c r="AQ340" s="209"/>
    </row>
    <row r="341" spans="1:43">
      <c r="A341" s="209"/>
      <c r="B341" s="209"/>
      <c r="C341" s="209"/>
      <c r="D341" s="209"/>
      <c r="E341" s="209"/>
      <c r="F341" s="209"/>
      <c r="G341" s="209"/>
      <c r="H341" s="209"/>
      <c r="I341" s="209"/>
      <c r="J341" s="209"/>
      <c r="K341" s="209"/>
      <c r="L341" s="209"/>
      <c r="M341" s="209"/>
      <c r="N341" s="209"/>
      <c r="O341" s="209"/>
      <c r="P341" s="209"/>
      <c r="Q341" s="209"/>
      <c r="R341" s="209"/>
      <c r="S341" s="209"/>
      <c r="T341" s="209"/>
      <c r="U341" s="209"/>
      <c r="V341" s="209"/>
      <c r="W341" s="209"/>
      <c r="X341" s="209"/>
      <c r="Y341" s="209"/>
      <c r="Z341" s="209"/>
      <c r="AA341" s="209"/>
      <c r="AB341" s="209"/>
      <c r="AC341" s="209"/>
      <c r="AD341" s="209"/>
      <c r="AE341" s="209"/>
      <c r="AF341" s="209"/>
      <c r="AG341" s="209"/>
      <c r="AH341" s="209"/>
      <c r="AI341" s="209"/>
      <c r="AJ341" s="209"/>
      <c r="AK341" s="209"/>
      <c r="AL341" s="209"/>
      <c r="AM341" s="209"/>
      <c r="AN341" s="209"/>
      <c r="AO341" s="209"/>
      <c r="AP341" s="209"/>
      <c r="AQ341" s="209"/>
    </row>
    <row r="342" spans="1:43">
      <c r="A342" s="209"/>
      <c r="B342" s="209"/>
      <c r="C342" s="209"/>
      <c r="D342" s="209"/>
      <c r="E342" s="209"/>
      <c r="F342" s="209"/>
      <c r="G342" s="209"/>
      <c r="H342" s="209"/>
      <c r="I342" s="209"/>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209"/>
      <c r="AM342" s="209"/>
      <c r="AN342" s="209"/>
      <c r="AO342" s="209"/>
      <c r="AP342" s="209"/>
      <c r="AQ342" s="209"/>
    </row>
    <row r="343" spans="1:43">
      <c r="A343" s="209"/>
      <c r="B343" s="209"/>
      <c r="C343" s="209"/>
      <c r="D343" s="209"/>
      <c r="E343" s="209"/>
      <c r="F343" s="209"/>
      <c r="G343" s="209"/>
      <c r="H343" s="209"/>
      <c r="I343" s="209"/>
      <c r="J343" s="209"/>
      <c r="K343" s="209"/>
      <c r="L343" s="209"/>
      <c r="M343" s="209"/>
      <c r="N343" s="209"/>
      <c r="O343" s="209"/>
      <c r="P343" s="209"/>
      <c r="Q343" s="209"/>
      <c r="R343" s="209"/>
      <c r="S343" s="209"/>
      <c r="T343" s="209"/>
      <c r="U343" s="209"/>
      <c r="V343" s="209"/>
      <c r="W343" s="209"/>
      <c r="X343" s="209"/>
      <c r="Y343" s="209"/>
      <c r="Z343" s="209"/>
      <c r="AA343" s="209"/>
      <c r="AB343" s="209"/>
      <c r="AC343" s="209"/>
      <c r="AD343" s="209"/>
      <c r="AE343" s="209"/>
      <c r="AF343" s="209"/>
      <c r="AG343" s="209"/>
      <c r="AH343" s="209"/>
      <c r="AI343" s="209"/>
      <c r="AJ343" s="209"/>
      <c r="AK343" s="209"/>
      <c r="AL343" s="209"/>
      <c r="AM343" s="209"/>
      <c r="AN343" s="209"/>
      <c r="AO343" s="209"/>
      <c r="AP343" s="209"/>
      <c r="AQ343" s="209"/>
    </row>
    <row r="344" spans="1:43">
      <c r="A344" s="209"/>
      <c r="B344" s="209"/>
      <c r="C344" s="209"/>
      <c r="D344" s="209"/>
      <c r="E344" s="209"/>
      <c r="F344" s="209"/>
      <c r="G344" s="209"/>
      <c r="H344" s="209"/>
      <c r="I344" s="209"/>
      <c r="J344" s="209"/>
      <c r="K344" s="209"/>
      <c r="L344" s="209"/>
      <c r="M344" s="209"/>
      <c r="N344" s="209"/>
      <c r="O344" s="209"/>
      <c r="P344" s="209"/>
      <c r="Q344" s="209"/>
      <c r="R344" s="209"/>
      <c r="S344" s="209"/>
      <c r="T344" s="209"/>
      <c r="U344" s="209"/>
      <c r="V344" s="209"/>
      <c r="W344" s="209"/>
      <c r="X344" s="209"/>
      <c r="Y344" s="209"/>
      <c r="Z344" s="209"/>
      <c r="AA344" s="209"/>
      <c r="AB344" s="209"/>
      <c r="AC344" s="209"/>
      <c r="AD344" s="209"/>
      <c r="AE344" s="209"/>
      <c r="AF344" s="209"/>
      <c r="AG344" s="209"/>
      <c r="AH344" s="209"/>
      <c r="AI344" s="209"/>
      <c r="AJ344" s="209"/>
      <c r="AK344" s="209"/>
      <c r="AL344" s="209"/>
      <c r="AM344" s="209"/>
      <c r="AN344" s="209"/>
      <c r="AO344" s="209"/>
      <c r="AP344" s="209"/>
      <c r="AQ344" s="209"/>
    </row>
    <row r="345" spans="1:43">
      <c r="A345" s="209"/>
      <c r="B345" s="209"/>
      <c r="C345" s="209"/>
      <c r="D345" s="209"/>
      <c r="E345" s="209"/>
      <c r="F345" s="209"/>
      <c r="G345" s="209"/>
      <c r="H345" s="209"/>
      <c r="I345" s="209"/>
      <c r="J345" s="209"/>
      <c r="K345" s="209"/>
      <c r="L345" s="209"/>
      <c r="M345" s="209"/>
      <c r="N345" s="209"/>
      <c r="O345" s="209"/>
      <c r="P345" s="209"/>
      <c r="Q345" s="209"/>
      <c r="R345" s="209"/>
      <c r="S345" s="209"/>
      <c r="T345" s="209"/>
      <c r="U345" s="209"/>
      <c r="V345" s="209"/>
      <c r="W345" s="209"/>
      <c r="X345" s="209"/>
      <c r="Y345" s="209"/>
      <c r="Z345" s="209"/>
      <c r="AA345" s="209"/>
      <c r="AB345" s="209"/>
      <c r="AC345" s="209"/>
      <c r="AD345" s="209"/>
      <c r="AE345" s="209"/>
      <c r="AF345" s="209"/>
      <c r="AG345" s="209"/>
      <c r="AH345" s="209"/>
      <c r="AI345" s="209"/>
      <c r="AJ345" s="209"/>
      <c r="AK345" s="209"/>
      <c r="AL345" s="209"/>
      <c r="AM345" s="209"/>
      <c r="AN345" s="209"/>
      <c r="AO345" s="209"/>
      <c r="AP345" s="209"/>
      <c r="AQ345" s="209"/>
    </row>
    <row r="346" spans="1:43">
      <c r="A346" s="209"/>
      <c r="B346" s="209"/>
      <c r="C346" s="209"/>
      <c r="D346" s="209"/>
      <c r="E346" s="209"/>
      <c r="F346" s="209"/>
      <c r="G346" s="209"/>
      <c r="H346" s="209"/>
      <c r="I346" s="209"/>
      <c r="J346" s="209"/>
      <c r="K346" s="209"/>
      <c r="L346" s="209"/>
      <c r="M346" s="209"/>
      <c r="N346" s="209"/>
      <c r="O346" s="209"/>
      <c r="P346" s="209"/>
      <c r="Q346" s="209"/>
      <c r="R346" s="209"/>
      <c r="S346" s="209"/>
      <c r="T346" s="209"/>
      <c r="U346" s="209"/>
      <c r="V346" s="209"/>
      <c r="W346" s="209"/>
      <c r="X346" s="209"/>
      <c r="Y346" s="209"/>
      <c r="Z346" s="209"/>
      <c r="AA346" s="209"/>
      <c r="AB346" s="209"/>
      <c r="AC346" s="209"/>
      <c r="AD346" s="209"/>
      <c r="AE346" s="209"/>
      <c r="AF346" s="209"/>
      <c r="AG346" s="209"/>
      <c r="AH346" s="209"/>
      <c r="AI346" s="209"/>
      <c r="AJ346" s="209"/>
      <c r="AK346" s="209"/>
      <c r="AL346" s="209"/>
      <c r="AM346" s="209"/>
      <c r="AN346" s="209"/>
      <c r="AO346" s="209"/>
      <c r="AP346" s="209"/>
      <c r="AQ346" s="209"/>
    </row>
    <row r="347" spans="1:43">
      <c r="A347" s="209"/>
      <c r="B347" s="209"/>
      <c r="C347" s="209"/>
      <c r="D347" s="209"/>
      <c r="E347" s="209"/>
      <c r="F347" s="209"/>
      <c r="G347" s="209"/>
      <c r="H347" s="209"/>
      <c r="I347" s="209"/>
      <c r="J347" s="209"/>
      <c r="K347" s="209"/>
      <c r="L347" s="209"/>
      <c r="M347" s="209"/>
      <c r="N347" s="209"/>
      <c r="O347" s="209"/>
      <c r="P347" s="209"/>
      <c r="Q347" s="209"/>
      <c r="R347" s="209"/>
      <c r="S347" s="209"/>
      <c r="T347" s="209"/>
      <c r="U347" s="209"/>
      <c r="V347" s="209"/>
      <c r="W347" s="209"/>
      <c r="X347" s="209"/>
      <c r="Y347" s="209"/>
      <c r="Z347" s="209"/>
      <c r="AA347" s="209"/>
      <c r="AB347" s="209"/>
      <c r="AC347" s="209"/>
      <c r="AD347" s="209"/>
      <c r="AE347" s="209"/>
      <c r="AF347" s="209"/>
      <c r="AG347" s="209"/>
      <c r="AH347" s="209"/>
      <c r="AI347" s="209"/>
      <c r="AJ347" s="209"/>
      <c r="AK347" s="209"/>
      <c r="AL347" s="209"/>
      <c r="AM347" s="209"/>
      <c r="AN347" s="209"/>
      <c r="AO347" s="209"/>
      <c r="AP347" s="209"/>
      <c r="AQ347" s="209"/>
    </row>
    <row r="348" spans="1:43">
      <c r="A348" s="209"/>
      <c r="B348" s="209"/>
      <c r="C348" s="209"/>
      <c r="D348" s="209"/>
      <c r="E348" s="209"/>
      <c r="F348" s="209"/>
      <c r="G348" s="209"/>
      <c r="H348" s="209"/>
      <c r="I348" s="209"/>
      <c r="J348" s="209"/>
      <c r="K348" s="209"/>
      <c r="L348" s="209"/>
      <c r="M348" s="209"/>
      <c r="N348" s="209"/>
      <c r="O348" s="209"/>
      <c r="P348" s="209"/>
      <c r="Q348" s="209"/>
      <c r="R348" s="209"/>
      <c r="S348" s="209"/>
      <c r="T348" s="209"/>
      <c r="U348" s="209"/>
      <c r="V348" s="209"/>
      <c r="W348" s="209"/>
      <c r="X348" s="209"/>
      <c r="Y348" s="209"/>
      <c r="Z348" s="209"/>
      <c r="AA348" s="209"/>
      <c r="AB348" s="209"/>
      <c r="AC348" s="209"/>
      <c r="AD348" s="209"/>
      <c r="AE348" s="209"/>
      <c r="AF348" s="209"/>
      <c r="AG348" s="209"/>
      <c r="AH348" s="209"/>
      <c r="AI348" s="209"/>
      <c r="AJ348" s="209"/>
      <c r="AK348" s="209"/>
      <c r="AL348" s="209"/>
      <c r="AM348" s="209"/>
      <c r="AN348" s="209"/>
      <c r="AO348" s="209"/>
      <c r="AP348" s="209"/>
      <c r="AQ348" s="209"/>
    </row>
    <row r="349" spans="1:43">
      <c r="A349" s="209"/>
      <c r="B349" s="209"/>
      <c r="C349" s="209"/>
      <c r="D349" s="209"/>
      <c r="E349" s="209"/>
      <c r="F349" s="209"/>
      <c r="G349" s="209"/>
      <c r="H349" s="209"/>
      <c r="I349" s="209"/>
      <c r="J349" s="209"/>
      <c r="K349" s="209"/>
      <c r="L349" s="209"/>
      <c r="M349" s="209"/>
      <c r="N349" s="209"/>
      <c r="O349" s="209"/>
      <c r="P349" s="209"/>
      <c r="Q349" s="209"/>
      <c r="R349" s="209"/>
      <c r="S349" s="209"/>
      <c r="T349" s="209"/>
      <c r="U349" s="209"/>
      <c r="V349" s="209"/>
      <c r="W349" s="209"/>
      <c r="X349" s="209"/>
      <c r="Y349" s="209"/>
      <c r="Z349" s="209"/>
      <c r="AA349" s="209"/>
      <c r="AB349" s="209"/>
      <c r="AC349" s="209"/>
      <c r="AD349" s="209"/>
      <c r="AE349" s="209"/>
      <c r="AF349" s="209"/>
      <c r="AG349" s="209"/>
      <c r="AH349" s="209"/>
      <c r="AI349" s="209"/>
      <c r="AJ349" s="209"/>
      <c r="AK349" s="209"/>
      <c r="AL349" s="209"/>
      <c r="AM349" s="209"/>
      <c r="AN349" s="209"/>
      <c r="AO349" s="209"/>
      <c r="AP349" s="209"/>
      <c r="AQ349" s="209"/>
    </row>
    <row r="350" spans="1:43">
      <c r="A350" s="209"/>
      <c r="B350" s="209"/>
      <c r="C350" s="209"/>
      <c r="D350" s="209"/>
      <c r="E350" s="209"/>
      <c r="F350" s="209"/>
      <c r="G350" s="209"/>
      <c r="H350" s="209"/>
      <c r="I350" s="209"/>
      <c r="J350" s="209"/>
      <c r="K350" s="209"/>
      <c r="L350" s="209"/>
      <c r="M350" s="209"/>
      <c r="N350" s="209"/>
      <c r="O350" s="209"/>
      <c r="P350" s="209"/>
      <c r="Q350" s="209"/>
      <c r="R350" s="209"/>
      <c r="S350" s="209"/>
      <c r="T350" s="209"/>
      <c r="U350" s="209"/>
      <c r="V350" s="209"/>
      <c r="W350" s="209"/>
      <c r="X350" s="209"/>
      <c r="Y350" s="209"/>
      <c r="Z350" s="209"/>
      <c r="AA350" s="209"/>
      <c r="AB350" s="209"/>
      <c r="AC350" s="209"/>
      <c r="AD350" s="209"/>
      <c r="AE350" s="209"/>
      <c r="AF350" s="209"/>
      <c r="AG350" s="209"/>
      <c r="AH350" s="209"/>
      <c r="AI350" s="209"/>
      <c r="AJ350" s="209"/>
      <c r="AK350" s="209"/>
      <c r="AL350" s="209"/>
      <c r="AM350" s="209"/>
      <c r="AN350" s="209"/>
      <c r="AO350" s="209"/>
      <c r="AP350" s="209"/>
      <c r="AQ350" s="209"/>
    </row>
    <row r="351" spans="1:43">
      <c r="A351" s="209"/>
      <c r="B351" s="209"/>
      <c r="C351" s="209"/>
      <c r="D351" s="209"/>
      <c r="E351" s="209"/>
      <c r="F351" s="209"/>
      <c r="G351" s="209"/>
      <c r="H351" s="209"/>
      <c r="I351" s="209"/>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row>
    <row r="352" spans="1:43">
      <c r="A352" s="209"/>
      <c r="B352" s="209"/>
      <c r="C352" s="209"/>
      <c r="D352" s="209"/>
      <c r="E352" s="209"/>
      <c r="F352" s="209"/>
      <c r="G352" s="209"/>
      <c r="H352" s="209"/>
      <c r="I352" s="209"/>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row>
    <row r="353" spans="1:43">
      <c r="A353" s="209"/>
      <c r="B353" s="209"/>
      <c r="C353" s="209"/>
      <c r="D353" s="209"/>
      <c r="E353" s="209"/>
      <c r="F353" s="209"/>
      <c r="G353" s="209"/>
      <c r="H353" s="209"/>
      <c r="I353" s="209"/>
      <c r="J353" s="209"/>
      <c r="K353" s="209"/>
      <c r="L353" s="209"/>
      <c r="M353" s="209"/>
      <c r="N353" s="209"/>
      <c r="O353" s="209"/>
      <c r="P353" s="209"/>
      <c r="Q353" s="209"/>
      <c r="R353" s="209"/>
      <c r="S353" s="209"/>
      <c r="T353" s="209"/>
      <c r="U353" s="209"/>
      <c r="V353" s="209"/>
      <c r="W353" s="209"/>
      <c r="X353" s="209"/>
      <c r="Y353" s="209"/>
      <c r="Z353" s="209"/>
      <c r="AA353" s="209"/>
      <c r="AB353" s="209"/>
      <c r="AC353" s="209"/>
      <c r="AD353" s="209"/>
      <c r="AE353" s="209"/>
      <c r="AF353" s="209"/>
      <c r="AG353" s="209"/>
      <c r="AH353" s="209"/>
      <c r="AI353" s="209"/>
      <c r="AJ353" s="209"/>
      <c r="AK353" s="209"/>
      <c r="AL353" s="209"/>
      <c r="AM353" s="209"/>
      <c r="AN353" s="209"/>
      <c r="AO353" s="209"/>
      <c r="AP353" s="209"/>
      <c r="AQ353" s="209"/>
    </row>
    <row r="354" spans="1:43">
      <c r="A354" s="209"/>
      <c r="B354" s="209"/>
      <c r="C354" s="209"/>
      <c r="D354" s="209"/>
      <c r="E354" s="209"/>
      <c r="F354" s="209"/>
      <c r="G354" s="209"/>
      <c r="H354" s="209"/>
      <c r="I354" s="209"/>
      <c r="J354" s="209"/>
      <c r="K354" s="209"/>
      <c r="L354" s="209"/>
      <c r="M354" s="209"/>
      <c r="N354" s="209"/>
      <c r="O354" s="209"/>
      <c r="P354" s="209"/>
      <c r="Q354" s="209"/>
      <c r="R354" s="209"/>
      <c r="S354" s="209"/>
      <c r="T354" s="209"/>
      <c r="U354" s="209"/>
      <c r="V354" s="209"/>
      <c r="W354" s="209"/>
      <c r="X354" s="209"/>
      <c r="Y354" s="209"/>
      <c r="Z354" s="209"/>
      <c r="AA354" s="209"/>
      <c r="AB354" s="209"/>
      <c r="AC354" s="209"/>
      <c r="AD354" s="209"/>
      <c r="AE354" s="209"/>
      <c r="AF354" s="209"/>
      <c r="AG354" s="209"/>
      <c r="AH354" s="209"/>
      <c r="AI354" s="209"/>
      <c r="AJ354" s="209"/>
      <c r="AK354" s="209"/>
      <c r="AL354" s="209"/>
      <c r="AM354" s="209"/>
      <c r="AN354" s="209"/>
      <c r="AO354" s="209"/>
      <c r="AP354" s="209"/>
      <c r="AQ354" s="209"/>
    </row>
    <row r="355" spans="1:43">
      <c r="A355" s="209"/>
      <c r="B355" s="209"/>
      <c r="C355" s="209"/>
      <c r="D355" s="209"/>
      <c r="E355" s="209"/>
      <c r="F355" s="209"/>
      <c r="G355" s="209"/>
      <c r="H355" s="209"/>
      <c r="I355" s="209"/>
      <c r="J355" s="209"/>
      <c r="K355" s="209"/>
      <c r="L355" s="209"/>
      <c r="M355" s="209"/>
      <c r="N355" s="209"/>
      <c r="O355" s="209"/>
      <c r="P355" s="209"/>
      <c r="Q355" s="209"/>
      <c r="R355" s="209"/>
      <c r="S355" s="209"/>
      <c r="T355" s="209"/>
      <c r="U355" s="209"/>
      <c r="V355" s="209"/>
      <c r="W355" s="209"/>
      <c r="X355" s="209"/>
      <c r="Y355" s="209"/>
      <c r="Z355" s="209"/>
      <c r="AA355" s="209"/>
      <c r="AB355" s="209"/>
      <c r="AC355" s="209"/>
      <c r="AD355" s="209"/>
      <c r="AE355" s="209"/>
      <c r="AF355" s="209"/>
      <c r="AG355" s="209"/>
      <c r="AH355" s="209"/>
      <c r="AI355" s="209"/>
      <c r="AJ355" s="209"/>
      <c r="AK355" s="209"/>
      <c r="AL355" s="209"/>
      <c r="AM355" s="209"/>
      <c r="AN355" s="209"/>
      <c r="AO355" s="209"/>
      <c r="AP355" s="209"/>
      <c r="AQ355" s="209"/>
    </row>
    <row r="356" spans="1:43">
      <c r="A356" s="209"/>
      <c r="B356" s="209"/>
      <c r="C356" s="209"/>
      <c r="D356" s="209"/>
      <c r="E356" s="209"/>
      <c r="F356" s="209"/>
      <c r="G356" s="209"/>
      <c r="H356" s="209"/>
      <c r="I356" s="209"/>
      <c r="J356" s="209"/>
      <c r="K356" s="209"/>
      <c r="L356" s="209"/>
      <c r="M356" s="209"/>
      <c r="N356" s="209"/>
      <c r="O356" s="209"/>
      <c r="P356" s="209"/>
      <c r="Q356" s="209"/>
      <c r="R356" s="209"/>
      <c r="S356" s="209"/>
      <c r="T356" s="209"/>
      <c r="U356" s="209"/>
      <c r="V356" s="209"/>
      <c r="W356" s="209"/>
      <c r="X356" s="209"/>
      <c r="Y356" s="209"/>
      <c r="Z356" s="209"/>
      <c r="AA356" s="209"/>
      <c r="AB356" s="209"/>
      <c r="AC356" s="209"/>
      <c r="AD356" s="209"/>
      <c r="AE356" s="209"/>
      <c r="AF356" s="209"/>
      <c r="AG356" s="209"/>
      <c r="AH356" s="209"/>
      <c r="AI356" s="209"/>
      <c r="AJ356" s="209"/>
      <c r="AK356" s="209"/>
      <c r="AL356" s="209"/>
      <c r="AM356" s="209"/>
      <c r="AN356" s="209"/>
      <c r="AO356" s="209"/>
      <c r="AP356" s="209"/>
      <c r="AQ356" s="209"/>
    </row>
    <row r="357" spans="1:43">
      <c r="A357" s="209"/>
      <c r="B357" s="209"/>
      <c r="C357" s="209"/>
      <c r="D357" s="209"/>
      <c r="E357" s="209"/>
      <c r="F357" s="209"/>
      <c r="G357" s="209"/>
      <c r="H357" s="209"/>
      <c r="I357" s="209"/>
      <c r="J357" s="209"/>
      <c r="K357" s="209"/>
      <c r="L357" s="209"/>
      <c r="M357" s="209"/>
      <c r="N357" s="209"/>
      <c r="O357" s="209"/>
      <c r="P357" s="209"/>
      <c r="Q357" s="209"/>
      <c r="R357" s="209"/>
      <c r="S357" s="209"/>
      <c r="T357" s="209"/>
      <c r="U357" s="209"/>
      <c r="V357" s="209"/>
      <c r="W357" s="209"/>
      <c r="X357" s="209"/>
      <c r="Y357" s="209"/>
      <c r="Z357" s="209"/>
      <c r="AA357" s="209"/>
      <c r="AB357" s="209"/>
      <c r="AC357" s="209"/>
      <c r="AD357" s="209"/>
      <c r="AE357" s="209"/>
      <c r="AF357" s="209"/>
      <c r="AG357" s="209"/>
      <c r="AH357" s="209"/>
      <c r="AI357" s="209"/>
      <c r="AJ357" s="209"/>
      <c r="AK357" s="209"/>
      <c r="AL357" s="209"/>
      <c r="AM357" s="209"/>
      <c r="AN357" s="209"/>
      <c r="AO357" s="209"/>
      <c r="AP357" s="209"/>
      <c r="AQ357" s="209"/>
    </row>
    <row r="358" spans="1:43">
      <c r="A358" s="209"/>
      <c r="B358" s="209"/>
      <c r="C358" s="209"/>
      <c r="D358" s="209"/>
      <c r="E358" s="209"/>
      <c r="F358" s="209"/>
      <c r="G358" s="209"/>
      <c r="H358" s="209"/>
      <c r="I358" s="209"/>
      <c r="J358" s="209"/>
      <c r="K358" s="209"/>
      <c r="L358" s="209"/>
      <c r="M358" s="209"/>
      <c r="N358" s="209"/>
      <c r="O358" s="209"/>
      <c r="P358" s="209"/>
      <c r="Q358" s="209"/>
      <c r="R358" s="209"/>
      <c r="S358" s="209"/>
      <c r="T358" s="209"/>
      <c r="U358" s="209"/>
      <c r="V358" s="209"/>
      <c r="W358" s="209"/>
      <c r="X358" s="209"/>
      <c r="Y358" s="209"/>
      <c r="Z358" s="209"/>
      <c r="AA358" s="209"/>
      <c r="AB358" s="209"/>
      <c r="AC358" s="209"/>
      <c r="AD358" s="209"/>
      <c r="AE358" s="209"/>
      <c r="AF358" s="209"/>
      <c r="AG358" s="209"/>
      <c r="AH358" s="209"/>
      <c r="AI358" s="209"/>
      <c r="AJ358" s="209"/>
      <c r="AK358" s="209"/>
      <c r="AL358" s="209"/>
      <c r="AM358" s="209"/>
      <c r="AN358" s="209"/>
      <c r="AO358" s="209"/>
      <c r="AP358" s="209"/>
      <c r="AQ358" s="209"/>
    </row>
    <row r="359" spans="1:43">
      <c r="A359" s="209"/>
      <c r="B359" s="209"/>
      <c r="C359" s="209"/>
      <c r="D359" s="209"/>
      <c r="E359" s="209"/>
      <c r="F359" s="209"/>
      <c r="G359" s="209"/>
      <c r="H359" s="209"/>
      <c r="I359" s="209"/>
      <c r="J359" s="209"/>
      <c r="K359" s="209"/>
      <c r="L359" s="209"/>
      <c r="M359" s="209"/>
      <c r="N359" s="209"/>
      <c r="O359" s="209"/>
      <c r="P359" s="209"/>
      <c r="Q359" s="209"/>
      <c r="R359" s="209"/>
      <c r="S359" s="209"/>
      <c r="T359" s="209"/>
      <c r="U359" s="209"/>
      <c r="V359" s="209"/>
      <c r="W359" s="209"/>
      <c r="X359" s="209"/>
      <c r="Y359" s="209"/>
      <c r="Z359" s="209"/>
      <c r="AA359" s="209"/>
      <c r="AB359" s="209"/>
      <c r="AC359" s="209"/>
      <c r="AD359" s="209"/>
      <c r="AE359" s="209"/>
      <c r="AF359" s="209"/>
      <c r="AG359" s="209"/>
      <c r="AH359" s="209"/>
      <c r="AI359" s="209"/>
      <c r="AJ359" s="209"/>
      <c r="AK359" s="209"/>
      <c r="AL359" s="209"/>
      <c r="AM359" s="209"/>
      <c r="AN359" s="209"/>
      <c r="AO359" s="209"/>
      <c r="AP359" s="209"/>
      <c r="AQ359" s="209"/>
    </row>
    <row r="360" spans="1:43">
      <c r="A360" s="209"/>
      <c r="B360" s="209"/>
      <c r="C360" s="209"/>
      <c r="D360" s="209"/>
      <c r="E360" s="209"/>
      <c r="F360" s="209"/>
      <c r="G360" s="209"/>
      <c r="H360" s="209"/>
      <c r="I360" s="209"/>
      <c r="J360" s="209"/>
      <c r="K360" s="209"/>
      <c r="L360" s="209"/>
      <c r="M360" s="209"/>
      <c r="N360" s="209"/>
      <c r="O360" s="209"/>
      <c r="P360" s="209"/>
      <c r="Q360" s="209"/>
      <c r="R360" s="209"/>
      <c r="S360" s="209"/>
      <c r="T360" s="209"/>
      <c r="U360" s="209"/>
      <c r="V360" s="209"/>
      <c r="W360" s="209"/>
      <c r="X360" s="209"/>
      <c r="Y360" s="209"/>
      <c r="Z360" s="209"/>
      <c r="AA360" s="209"/>
      <c r="AB360" s="209"/>
      <c r="AC360" s="209"/>
      <c r="AD360" s="209"/>
      <c r="AE360" s="209"/>
      <c r="AF360" s="209"/>
      <c r="AG360" s="209"/>
      <c r="AH360" s="209"/>
      <c r="AI360" s="209"/>
      <c r="AJ360" s="209"/>
      <c r="AK360" s="209"/>
      <c r="AL360" s="209"/>
      <c r="AM360" s="209"/>
      <c r="AN360" s="209"/>
      <c r="AO360" s="209"/>
      <c r="AP360" s="209"/>
      <c r="AQ360" s="209"/>
    </row>
    <row r="361" spans="1:43">
      <c r="A361" s="209"/>
      <c r="B361" s="209"/>
      <c r="C361" s="209"/>
      <c r="D361" s="209"/>
      <c r="E361" s="209"/>
      <c r="F361" s="209"/>
      <c r="G361" s="209"/>
      <c r="H361" s="209"/>
      <c r="I361" s="209"/>
      <c r="J361" s="209"/>
      <c r="K361" s="209"/>
      <c r="L361" s="209"/>
      <c r="M361" s="209"/>
      <c r="N361" s="209"/>
      <c r="O361" s="209"/>
      <c r="P361" s="209"/>
      <c r="Q361" s="209"/>
      <c r="R361" s="209"/>
      <c r="S361" s="209"/>
      <c r="T361" s="209"/>
      <c r="U361" s="209"/>
      <c r="V361" s="209"/>
      <c r="W361" s="209"/>
      <c r="X361" s="209"/>
      <c r="Y361" s="209"/>
      <c r="Z361" s="209"/>
      <c r="AA361" s="209"/>
      <c r="AB361" s="209"/>
      <c r="AC361" s="209"/>
      <c r="AD361" s="209"/>
      <c r="AE361" s="209"/>
      <c r="AF361" s="209"/>
      <c r="AG361" s="209"/>
      <c r="AH361" s="209"/>
      <c r="AI361" s="209"/>
      <c r="AJ361" s="209"/>
      <c r="AK361" s="209"/>
      <c r="AL361" s="209"/>
      <c r="AM361" s="209"/>
      <c r="AN361" s="209"/>
      <c r="AO361" s="209"/>
      <c r="AP361" s="209"/>
      <c r="AQ361" s="209"/>
    </row>
    <row r="362" spans="1:43">
      <c r="A362" s="209"/>
      <c r="B362" s="209"/>
      <c r="C362" s="209"/>
      <c r="D362" s="209"/>
      <c r="E362" s="209"/>
      <c r="F362" s="209"/>
      <c r="G362" s="209"/>
      <c r="H362" s="209"/>
      <c r="I362" s="209"/>
      <c r="J362" s="209"/>
      <c r="K362" s="209"/>
      <c r="L362" s="209"/>
      <c r="M362" s="209"/>
      <c r="N362" s="209"/>
      <c r="O362" s="209"/>
      <c r="P362" s="209"/>
      <c r="Q362" s="209"/>
      <c r="R362" s="209"/>
      <c r="S362" s="209"/>
      <c r="T362" s="209"/>
      <c r="U362" s="209"/>
      <c r="V362" s="209"/>
      <c r="W362" s="209"/>
      <c r="X362" s="209"/>
      <c r="Y362" s="209"/>
      <c r="Z362" s="209"/>
      <c r="AA362" s="209"/>
      <c r="AB362" s="209"/>
      <c r="AC362" s="209"/>
      <c r="AD362" s="209"/>
      <c r="AE362" s="209"/>
      <c r="AF362" s="209"/>
      <c r="AG362" s="209"/>
      <c r="AH362" s="209"/>
      <c r="AI362" s="209"/>
      <c r="AJ362" s="209"/>
      <c r="AK362" s="209"/>
      <c r="AL362" s="209"/>
      <c r="AM362" s="209"/>
      <c r="AN362" s="209"/>
      <c r="AO362" s="209"/>
      <c r="AP362" s="209"/>
      <c r="AQ362" s="209"/>
    </row>
    <row r="363" spans="1:43">
      <c r="A363" s="209"/>
      <c r="B363" s="209"/>
      <c r="C363" s="209"/>
      <c r="D363" s="209"/>
      <c r="E363" s="209"/>
      <c r="F363" s="209"/>
      <c r="G363" s="209"/>
      <c r="H363" s="209"/>
      <c r="I363" s="209"/>
      <c r="J363" s="209"/>
      <c r="K363" s="209"/>
      <c r="L363" s="209"/>
      <c r="M363" s="209"/>
      <c r="N363" s="209"/>
      <c r="O363" s="209"/>
      <c r="P363" s="209"/>
      <c r="Q363" s="209"/>
      <c r="R363" s="209"/>
      <c r="S363" s="209"/>
      <c r="T363" s="209"/>
      <c r="U363" s="209"/>
      <c r="V363" s="209"/>
      <c r="W363" s="209"/>
      <c r="X363" s="209"/>
      <c r="Y363" s="209"/>
      <c r="Z363" s="209"/>
      <c r="AA363" s="209"/>
      <c r="AB363" s="209"/>
      <c r="AC363" s="209"/>
      <c r="AD363" s="209"/>
      <c r="AE363" s="209"/>
      <c r="AF363" s="209"/>
      <c r="AG363" s="209"/>
      <c r="AH363" s="209"/>
      <c r="AI363" s="209"/>
      <c r="AJ363" s="209"/>
      <c r="AK363" s="209"/>
      <c r="AL363" s="209"/>
      <c r="AM363" s="209"/>
      <c r="AN363" s="209"/>
      <c r="AO363" s="209"/>
      <c r="AP363" s="209"/>
      <c r="AQ363" s="209"/>
    </row>
    <row r="364" spans="1:43">
      <c r="A364" s="209"/>
      <c r="B364" s="209"/>
      <c r="C364" s="209"/>
      <c r="D364" s="209"/>
      <c r="E364" s="209"/>
      <c r="F364" s="209"/>
      <c r="G364" s="209"/>
      <c r="H364" s="209"/>
      <c r="I364" s="209"/>
      <c r="J364" s="209"/>
      <c r="K364" s="209"/>
      <c r="L364" s="209"/>
      <c r="M364" s="209"/>
      <c r="N364" s="209"/>
      <c r="O364" s="209"/>
      <c r="P364" s="209"/>
      <c r="Q364" s="209"/>
      <c r="R364" s="209"/>
      <c r="S364" s="209"/>
      <c r="T364" s="209"/>
      <c r="U364" s="209"/>
      <c r="V364" s="209"/>
      <c r="W364" s="209"/>
      <c r="X364" s="209"/>
      <c r="Y364" s="209"/>
      <c r="Z364" s="209"/>
      <c r="AA364" s="209"/>
      <c r="AB364" s="209"/>
      <c r="AC364" s="209"/>
      <c r="AD364" s="209"/>
      <c r="AE364" s="209"/>
      <c r="AF364" s="209"/>
      <c r="AG364" s="209"/>
      <c r="AH364" s="209"/>
      <c r="AI364" s="209"/>
      <c r="AJ364" s="209"/>
      <c r="AK364" s="209"/>
      <c r="AL364" s="209"/>
      <c r="AM364" s="209"/>
      <c r="AN364" s="209"/>
      <c r="AO364" s="209"/>
      <c r="AP364" s="209"/>
      <c r="AQ364" s="209"/>
    </row>
    <row r="365" spans="1:43">
      <c r="A365" s="209"/>
      <c r="B365" s="209"/>
      <c r="C365" s="209"/>
      <c r="D365" s="209"/>
      <c r="E365" s="209"/>
      <c r="F365" s="209"/>
      <c r="G365" s="209"/>
      <c r="H365" s="209"/>
      <c r="I365" s="209"/>
      <c r="J365" s="209"/>
      <c r="K365" s="209"/>
      <c r="L365" s="209"/>
      <c r="M365" s="209"/>
      <c r="N365" s="209"/>
      <c r="O365" s="209"/>
      <c r="P365" s="209"/>
      <c r="Q365" s="209"/>
      <c r="R365" s="209"/>
      <c r="S365" s="209"/>
      <c r="T365" s="209"/>
      <c r="U365" s="209"/>
      <c r="V365" s="209"/>
      <c r="W365" s="209"/>
      <c r="X365" s="209"/>
      <c r="Y365" s="209"/>
      <c r="Z365" s="209"/>
      <c r="AA365" s="209"/>
      <c r="AB365" s="209"/>
      <c r="AC365" s="209"/>
      <c r="AD365" s="209"/>
      <c r="AE365" s="209"/>
      <c r="AF365" s="209"/>
      <c r="AG365" s="209"/>
      <c r="AH365" s="209"/>
      <c r="AI365" s="209"/>
      <c r="AJ365" s="209"/>
      <c r="AK365" s="209"/>
      <c r="AL365" s="209"/>
      <c r="AM365" s="209"/>
      <c r="AN365" s="209"/>
      <c r="AO365" s="209"/>
      <c r="AP365" s="209"/>
      <c r="AQ365" s="209"/>
    </row>
    <row r="366" spans="1:43">
      <c r="A366" s="209"/>
      <c r="B366" s="209"/>
      <c r="C366" s="209"/>
      <c r="D366" s="209"/>
      <c r="E366" s="209"/>
      <c r="F366" s="209"/>
      <c r="G366" s="209"/>
      <c r="H366" s="209"/>
      <c r="I366" s="209"/>
      <c r="J366" s="209"/>
      <c r="K366" s="209"/>
      <c r="L366" s="209"/>
      <c r="M366" s="209"/>
      <c r="N366" s="209"/>
      <c r="O366" s="209"/>
      <c r="P366" s="209"/>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09"/>
      <c r="AL366" s="209"/>
      <c r="AM366" s="209"/>
      <c r="AN366" s="209"/>
      <c r="AO366" s="209"/>
      <c r="AP366" s="209"/>
      <c r="AQ366" s="209"/>
    </row>
    <row r="367" spans="1:43">
      <c r="A367" s="209"/>
      <c r="B367" s="209"/>
      <c r="C367" s="209"/>
      <c r="D367" s="209"/>
      <c r="E367" s="209"/>
      <c r="F367" s="209"/>
      <c r="G367" s="209"/>
      <c r="H367" s="209"/>
      <c r="I367" s="209"/>
      <c r="J367" s="209"/>
      <c r="K367" s="209"/>
      <c r="L367" s="209"/>
      <c r="M367" s="209"/>
      <c r="N367" s="209"/>
      <c r="O367" s="209"/>
      <c r="P367" s="209"/>
      <c r="Q367" s="209"/>
      <c r="R367" s="209"/>
      <c r="S367" s="209"/>
      <c r="T367" s="209"/>
      <c r="U367" s="209"/>
      <c r="V367" s="209"/>
      <c r="W367" s="209"/>
      <c r="X367" s="209"/>
      <c r="Y367" s="209"/>
      <c r="Z367" s="209"/>
      <c r="AA367" s="209"/>
      <c r="AB367" s="209"/>
      <c r="AC367" s="209"/>
      <c r="AD367" s="209"/>
      <c r="AE367" s="209"/>
      <c r="AF367" s="209"/>
      <c r="AG367" s="209"/>
      <c r="AH367" s="209"/>
      <c r="AI367" s="209"/>
      <c r="AJ367" s="209"/>
      <c r="AK367" s="209"/>
      <c r="AL367" s="209"/>
      <c r="AM367" s="209"/>
      <c r="AN367" s="209"/>
      <c r="AO367" s="209"/>
      <c r="AP367" s="209"/>
      <c r="AQ367" s="209"/>
    </row>
    <row r="368" spans="1:43">
      <c r="A368" s="209"/>
      <c r="B368" s="209"/>
      <c r="C368" s="209"/>
      <c r="D368" s="209"/>
      <c r="E368" s="209"/>
      <c r="F368" s="209"/>
      <c r="G368" s="209"/>
      <c r="H368" s="209"/>
      <c r="I368" s="209"/>
      <c r="J368" s="209"/>
      <c r="K368" s="209"/>
      <c r="L368" s="209"/>
      <c r="M368" s="209"/>
      <c r="N368" s="209"/>
      <c r="O368" s="209"/>
      <c r="P368" s="209"/>
      <c r="Q368" s="209"/>
      <c r="R368" s="209"/>
      <c r="S368" s="209"/>
      <c r="T368" s="209"/>
      <c r="U368" s="209"/>
      <c r="V368" s="209"/>
      <c r="W368" s="209"/>
      <c r="X368" s="209"/>
      <c r="Y368" s="209"/>
      <c r="Z368" s="209"/>
      <c r="AA368" s="209"/>
      <c r="AB368" s="209"/>
      <c r="AC368" s="209"/>
      <c r="AD368" s="209"/>
      <c r="AE368" s="209"/>
      <c r="AF368" s="209"/>
      <c r="AG368" s="209"/>
      <c r="AH368" s="209"/>
      <c r="AI368" s="209"/>
      <c r="AJ368" s="209"/>
      <c r="AK368" s="209"/>
      <c r="AL368" s="209"/>
      <c r="AM368" s="209"/>
      <c r="AN368" s="209"/>
      <c r="AO368" s="209"/>
      <c r="AP368" s="209"/>
      <c r="AQ368" s="209"/>
    </row>
    <row r="369" spans="1:43">
      <c r="A369" s="209"/>
      <c r="B369" s="209"/>
      <c r="C369" s="209"/>
      <c r="D369" s="209"/>
      <c r="E369" s="209"/>
      <c r="F369" s="209"/>
      <c r="G369" s="209"/>
      <c r="H369" s="209"/>
      <c r="I369" s="209"/>
      <c r="J369" s="209"/>
      <c r="K369" s="209"/>
      <c r="L369" s="209"/>
      <c r="M369" s="209"/>
      <c r="N369" s="209"/>
      <c r="O369" s="209"/>
      <c r="P369" s="209"/>
      <c r="Q369" s="209"/>
      <c r="R369" s="209"/>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row>
    <row r="370" spans="1:43">
      <c r="A370" s="209"/>
      <c r="B370" s="209"/>
      <c r="C370" s="209"/>
      <c r="D370" s="209"/>
      <c r="E370" s="209"/>
      <c r="F370" s="209"/>
      <c r="G370" s="209"/>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row>
    <row r="371" spans="1:43">
      <c r="A371" s="209"/>
      <c r="B371" s="209"/>
      <c r="C371" s="209"/>
      <c r="D371" s="209"/>
      <c r="E371" s="209"/>
      <c r="F371" s="209"/>
      <c r="G371" s="209"/>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row>
    <row r="372" spans="1:43">
      <c r="A372" s="209"/>
      <c r="B372" s="209"/>
      <c r="C372" s="209"/>
      <c r="D372" s="209"/>
      <c r="E372" s="209"/>
      <c r="F372" s="209"/>
      <c r="G372" s="209"/>
      <c r="H372" s="209"/>
      <c r="I372" s="209"/>
      <c r="J372" s="209"/>
      <c r="K372" s="209"/>
      <c r="L372" s="209"/>
      <c r="M372" s="209"/>
      <c r="N372" s="209"/>
      <c r="O372" s="209"/>
      <c r="P372" s="209"/>
      <c r="Q372" s="209"/>
      <c r="R372" s="209"/>
      <c r="S372" s="209"/>
      <c r="T372" s="209"/>
      <c r="U372" s="209"/>
      <c r="V372" s="209"/>
      <c r="W372" s="209"/>
      <c r="X372" s="209"/>
      <c r="Y372" s="209"/>
      <c r="Z372" s="209"/>
      <c r="AA372" s="209"/>
      <c r="AB372" s="209"/>
      <c r="AC372" s="209"/>
      <c r="AD372" s="209"/>
      <c r="AE372" s="209"/>
      <c r="AF372" s="209"/>
      <c r="AG372" s="209"/>
      <c r="AH372" s="209"/>
      <c r="AI372" s="209"/>
      <c r="AJ372" s="209"/>
      <c r="AK372" s="209"/>
      <c r="AL372" s="209"/>
      <c r="AM372" s="209"/>
      <c r="AN372" s="209"/>
      <c r="AO372" s="209"/>
      <c r="AP372" s="209"/>
      <c r="AQ372" s="209"/>
    </row>
    <row r="373" spans="1:43">
      <c r="A373" s="209"/>
      <c r="B373" s="209"/>
      <c r="C373" s="209"/>
      <c r="D373" s="209"/>
      <c r="E373" s="209"/>
      <c r="F373" s="209"/>
      <c r="G373" s="209"/>
      <c r="H373" s="209"/>
      <c r="I373" s="209"/>
      <c r="J373" s="209"/>
      <c r="K373" s="209"/>
      <c r="L373" s="209"/>
      <c r="M373" s="209"/>
      <c r="N373" s="209"/>
      <c r="O373" s="209"/>
      <c r="P373" s="209"/>
      <c r="Q373" s="209"/>
      <c r="R373" s="209"/>
      <c r="S373" s="209"/>
      <c r="T373" s="209"/>
      <c r="U373" s="209"/>
      <c r="V373" s="209"/>
      <c r="W373" s="209"/>
      <c r="X373" s="209"/>
      <c r="Y373" s="209"/>
      <c r="Z373" s="209"/>
      <c r="AA373" s="209"/>
      <c r="AB373" s="209"/>
      <c r="AC373" s="209"/>
      <c r="AD373" s="209"/>
      <c r="AE373" s="209"/>
      <c r="AF373" s="209"/>
      <c r="AG373" s="209"/>
      <c r="AH373" s="209"/>
      <c r="AI373" s="209"/>
      <c r="AJ373" s="209"/>
      <c r="AK373" s="209"/>
      <c r="AL373" s="209"/>
      <c r="AM373" s="209"/>
      <c r="AN373" s="209"/>
      <c r="AO373" s="209"/>
      <c r="AP373" s="209"/>
      <c r="AQ373" s="209"/>
    </row>
    <row r="374" spans="1:43">
      <c r="A374" s="209"/>
      <c r="B374" s="209"/>
      <c r="C374" s="209"/>
      <c r="D374" s="209"/>
      <c r="E374" s="209"/>
      <c r="F374" s="209"/>
      <c r="G374" s="209"/>
      <c r="H374" s="209"/>
      <c r="I374" s="209"/>
      <c r="J374" s="209"/>
      <c r="K374" s="209"/>
      <c r="L374" s="209"/>
      <c r="M374" s="209"/>
      <c r="N374" s="209"/>
      <c r="O374" s="209"/>
      <c r="P374" s="209"/>
      <c r="Q374" s="209"/>
      <c r="R374" s="209"/>
      <c r="S374" s="209"/>
      <c r="T374" s="209"/>
      <c r="U374" s="209"/>
      <c r="V374" s="209"/>
      <c r="W374" s="209"/>
      <c r="X374" s="209"/>
      <c r="Y374" s="209"/>
      <c r="Z374" s="209"/>
      <c r="AA374" s="209"/>
      <c r="AB374" s="209"/>
      <c r="AC374" s="209"/>
      <c r="AD374" s="209"/>
      <c r="AE374" s="209"/>
      <c r="AF374" s="209"/>
      <c r="AG374" s="209"/>
      <c r="AH374" s="209"/>
      <c r="AI374" s="209"/>
      <c r="AJ374" s="209"/>
      <c r="AK374" s="209"/>
      <c r="AL374" s="209"/>
      <c r="AM374" s="209"/>
      <c r="AN374" s="209"/>
      <c r="AO374" s="209"/>
      <c r="AP374" s="209"/>
      <c r="AQ374" s="209"/>
    </row>
    <row r="375" spans="1:43">
      <c r="A375" s="209"/>
      <c r="B375" s="209"/>
      <c r="C375" s="209"/>
      <c r="D375" s="209"/>
      <c r="E375" s="209"/>
      <c r="F375" s="209"/>
      <c r="G375" s="209"/>
      <c r="H375" s="209"/>
      <c r="I375" s="209"/>
      <c r="J375" s="209"/>
      <c r="K375" s="209"/>
      <c r="L375" s="209"/>
      <c r="M375" s="209"/>
      <c r="N375" s="209"/>
      <c r="O375" s="209"/>
      <c r="P375" s="209"/>
      <c r="Q375" s="209"/>
      <c r="R375" s="209"/>
      <c r="S375" s="209"/>
      <c r="T375" s="209"/>
      <c r="U375" s="209"/>
      <c r="V375" s="209"/>
      <c r="W375" s="209"/>
      <c r="X375" s="209"/>
      <c r="Y375" s="209"/>
      <c r="Z375" s="209"/>
      <c r="AA375" s="209"/>
      <c r="AB375" s="209"/>
      <c r="AC375" s="209"/>
      <c r="AD375" s="209"/>
      <c r="AE375" s="209"/>
      <c r="AF375" s="209"/>
      <c r="AG375" s="209"/>
      <c r="AH375" s="209"/>
      <c r="AI375" s="209"/>
      <c r="AJ375" s="209"/>
      <c r="AK375" s="209"/>
      <c r="AL375" s="209"/>
      <c r="AM375" s="209"/>
      <c r="AN375" s="209"/>
      <c r="AO375" s="209"/>
      <c r="AP375" s="209"/>
      <c r="AQ375" s="209"/>
    </row>
    <row r="376" spans="1:43">
      <c r="A376" s="209"/>
      <c r="B376" s="209"/>
      <c r="C376" s="209"/>
      <c r="D376" s="209"/>
      <c r="E376" s="209"/>
      <c r="F376" s="209"/>
      <c r="G376" s="209"/>
      <c r="H376" s="209"/>
      <c r="I376" s="209"/>
      <c r="J376" s="209"/>
      <c r="K376" s="209"/>
      <c r="L376" s="209"/>
      <c r="M376" s="209"/>
      <c r="N376" s="209"/>
      <c r="O376" s="209"/>
      <c r="P376" s="209"/>
      <c r="Q376" s="209"/>
      <c r="R376" s="209"/>
      <c r="S376" s="209"/>
      <c r="T376" s="209"/>
      <c r="U376" s="209"/>
      <c r="V376" s="209"/>
      <c r="W376" s="209"/>
      <c r="X376" s="209"/>
      <c r="Y376" s="209"/>
      <c r="Z376" s="209"/>
      <c r="AA376" s="209"/>
      <c r="AB376" s="209"/>
      <c r="AC376" s="209"/>
      <c r="AD376" s="209"/>
      <c r="AE376" s="209"/>
      <c r="AF376" s="209"/>
      <c r="AG376" s="209"/>
      <c r="AH376" s="209"/>
      <c r="AI376" s="209"/>
      <c r="AJ376" s="209"/>
      <c r="AK376" s="209"/>
      <c r="AL376" s="209"/>
      <c r="AM376" s="209"/>
      <c r="AN376" s="209"/>
      <c r="AO376" s="209"/>
      <c r="AP376" s="209"/>
      <c r="AQ376" s="209"/>
    </row>
    <row r="377" spans="1:43">
      <c r="A377" s="209"/>
      <c r="B377" s="209"/>
      <c r="C377" s="209"/>
      <c r="D377" s="209"/>
      <c r="E377" s="209"/>
      <c r="F377" s="209"/>
      <c r="G377" s="209"/>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c r="AI377" s="209"/>
      <c r="AJ377" s="209"/>
      <c r="AK377" s="209"/>
      <c r="AL377" s="209"/>
      <c r="AM377" s="209"/>
      <c r="AN377" s="209"/>
      <c r="AO377" s="209"/>
      <c r="AP377" s="209"/>
      <c r="AQ377" s="209"/>
    </row>
    <row r="378" spans="1:43">
      <c r="A378" s="209"/>
      <c r="B378" s="209"/>
      <c r="C378" s="209"/>
      <c r="D378" s="209"/>
      <c r="E378" s="209"/>
      <c r="F378" s="209"/>
      <c r="G378" s="209"/>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c r="AI378" s="209"/>
      <c r="AJ378" s="209"/>
      <c r="AK378" s="209"/>
      <c r="AL378" s="209"/>
      <c r="AM378" s="209"/>
      <c r="AN378" s="209"/>
      <c r="AO378" s="209"/>
      <c r="AP378" s="209"/>
      <c r="AQ378" s="209"/>
    </row>
    <row r="379" spans="1:43">
      <c r="A379" s="209"/>
      <c r="B379" s="209"/>
      <c r="C379" s="209"/>
      <c r="D379" s="209"/>
      <c r="E379" s="209"/>
      <c r="F379" s="209"/>
      <c r="G379" s="209"/>
      <c r="H379" s="209"/>
      <c r="I379" s="209"/>
      <c r="J379" s="209"/>
      <c r="K379" s="209"/>
      <c r="L379" s="209"/>
      <c r="M379" s="209"/>
      <c r="N379" s="209"/>
      <c r="O379" s="209"/>
      <c r="P379" s="209"/>
      <c r="Q379" s="209"/>
      <c r="R379" s="209"/>
      <c r="S379" s="209"/>
      <c r="T379" s="209"/>
      <c r="U379" s="209"/>
      <c r="V379" s="209"/>
      <c r="W379" s="209"/>
      <c r="X379" s="209"/>
      <c r="Y379" s="209"/>
      <c r="Z379" s="209"/>
      <c r="AA379" s="209"/>
      <c r="AB379" s="209"/>
      <c r="AC379" s="209"/>
      <c r="AD379" s="209"/>
      <c r="AE379" s="209"/>
      <c r="AF379" s="209"/>
      <c r="AG379" s="209"/>
      <c r="AH379" s="209"/>
      <c r="AI379" s="209"/>
      <c r="AJ379" s="209"/>
      <c r="AK379" s="209"/>
      <c r="AL379" s="209"/>
      <c r="AM379" s="209"/>
      <c r="AN379" s="209"/>
      <c r="AO379" s="209"/>
      <c r="AP379" s="209"/>
      <c r="AQ379" s="209"/>
    </row>
    <row r="380" spans="1:43">
      <c r="A380" s="209"/>
      <c r="B380" s="209"/>
      <c r="C380" s="209"/>
      <c r="D380" s="209"/>
      <c r="E380" s="209"/>
      <c r="F380" s="209"/>
      <c r="G380" s="209"/>
      <c r="H380" s="209"/>
      <c r="I380" s="209"/>
      <c r="J380" s="209"/>
      <c r="K380" s="209"/>
      <c r="L380" s="209"/>
      <c r="M380" s="209"/>
      <c r="N380" s="209"/>
      <c r="O380" s="209"/>
      <c r="P380" s="209"/>
      <c r="Q380" s="209"/>
      <c r="R380" s="209"/>
      <c r="S380" s="209"/>
      <c r="T380" s="209"/>
      <c r="U380" s="209"/>
      <c r="V380" s="209"/>
      <c r="W380" s="209"/>
      <c r="X380" s="209"/>
      <c r="Y380" s="209"/>
      <c r="Z380" s="209"/>
      <c r="AA380" s="209"/>
      <c r="AB380" s="209"/>
      <c r="AC380" s="209"/>
      <c r="AD380" s="209"/>
      <c r="AE380" s="209"/>
      <c r="AF380" s="209"/>
      <c r="AG380" s="209"/>
      <c r="AH380" s="209"/>
      <c r="AI380" s="209"/>
      <c r="AJ380" s="209"/>
      <c r="AK380" s="209"/>
      <c r="AL380" s="209"/>
      <c r="AM380" s="209"/>
      <c r="AN380" s="209"/>
      <c r="AO380" s="209"/>
      <c r="AP380" s="209"/>
      <c r="AQ380" s="209"/>
    </row>
    <row r="381" spans="1:43">
      <c r="A381" s="209"/>
      <c r="B381" s="209"/>
      <c r="C381" s="209"/>
      <c r="D381" s="209"/>
      <c r="E381" s="209"/>
      <c r="F381" s="209"/>
      <c r="G381" s="209"/>
      <c r="H381" s="209"/>
      <c r="I381" s="209"/>
      <c r="J381" s="209"/>
      <c r="K381" s="209"/>
      <c r="L381" s="209"/>
      <c r="M381" s="209"/>
      <c r="N381" s="209"/>
      <c r="O381" s="209"/>
      <c r="P381" s="209"/>
      <c r="Q381" s="209"/>
      <c r="R381" s="209"/>
      <c r="S381" s="209"/>
      <c r="T381" s="209"/>
      <c r="U381" s="209"/>
      <c r="V381" s="209"/>
      <c r="W381" s="209"/>
      <c r="X381" s="209"/>
      <c r="Y381" s="209"/>
      <c r="Z381" s="209"/>
      <c r="AA381" s="209"/>
      <c r="AB381" s="209"/>
      <c r="AC381" s="209"/>
      <c r="AD381" s="209"/>
      <c r="AE381" s="209"/>
      <c r="AF381" s="209"/>
      <c r="AG381" s="209"/>
      <c r="AH381" s="209"/>
      <c r="AI381" s="209"/>
      <c r="AJ381" s="209"/>
      <c r="AK381" s="209"/>
      <c r="AL381" s="209"/>
      <c r="AM381" s="209"/>
      <c r="AN381" s="209"/>
      <c r="AO381" s="209"/>
      <c r="AP381" s="209"/>
      <c r="AQ381" s="209"/>
    </row>
    <row r="382" spans="1:43">
      <c r="A382" s="209"/>
      <c r="B382" s="209"/>
      <c r="C382" s="209"/>
      <c r="D382" s="209"/>
      <c r="E382" s="209"/>
      <c r="F382" s="209"/>
      <c r="G382" s="209"/>
      <c r="H382" s="209"/>
      <c r="I382" s="209"/>
      <c r="J382" s="209"/>
      <c r="K382" s="209"/>
      <c r="L382" s="209"/>
      <c r="M382" s="209"/>
      <c r="N382" s="209"/>
      <c r="O382" s="209"/>
      <c r="P382" s="209"/>
      <c r="Q382" s="209"/>
      <c r="R382" s="209"/>
      <c r="S382" s="209"/>
      <c r="T382" s="209"/>
      <c r="U382" s="209"/>
      <c r="V382" s="209"/>
      <c r="W382" s="209"/>
      <c r="X382" s="209"/>
      <c r="Y382" s="209"/>
      <c r="Z382" s="209"/>
      <c r="AA382" s="209"/>
      <c r="AB382" s="209"/>
      <c r="AC382" s="209"/>
      <c r="AD382" s="209"/>
      <c r="AE382" s="209"/>
      <c r="AF382" s="209"/>
      <c r="AG382" s="209"/>
      <c r="AH382" s="209"/>
      <c r="AI382" s="209"/>
      <c r="AJ382" s="209"/>
      <c r="AK382" s="209"/>
      <c r="AL382" s="209"/>
      <c r="AM382" s="209"/>
      <c r="AN382" s="209"/>
      <c r="AO382" s="209"/>
      <c r="AP382" s="209"/>
      <c r="AQ382" s="209"/>
    </row>
    <row r="383" spans="1:43">
      <c r="A383" s="209"/>
      <c r="B383" s="209"/>
      <c r="C383" s="209"/>
      <c r="D383" s="209"/>
      <c r="E383" s="209"/>
      <c r="F383" s="209"/>
      <c r="G383" s="209"/>
      <c r="H383" s="209"/>
      <c r="I383" s="209"/>
      <c r="J383" s="209"/>
      <c r="K383" s="209"/>
      <c r="L383" s="209"/>
      <c r="M383" s="209"/>
      <c r="N383" s="209"/>
      <c r="O383" s="209"/>
      <c r="P383" s="209"/>
      <c r="Q383" s="209"/>
      <c r="R383" s="209"/>
      <c r="S383" s="209"/>
      <c r="T383" s="209"/>
      <c r="U383" s="209"/>
      <c r="V383" s="209"/>
      <c r="W383" s="209"/>
      <c r="X383" s="209"/>
      <c r="Y383" s="209"/>
      <c r="Z383" s="209"/>
      <c r="AA383" s="209"/>
      <c r="AB383" s="209"/>
      <c r="AC383" s="209"/>
      <c r="AD383" s="209"/>
      <c r="AE383" s="209"/>
      <c r="AF383" s="209"/>
      <c r="AG383" s="209"/>
      <c r="AH383" s="209"/>
      <c r="AI383" s="209"/>
      <c r="AJ383" s="209"/>
      <c r="AK383" s="209"/>
      <c r="AL383" s="209"/>
      <c r="AM383" s="209"/>
      <c r="AN383" s="209"/>
      <c r="AO383" s="209"/>
      <c r="AP383" s="209"/>
      <c r="AQ383" s="209"/>
    </row>
    <row r="384" spans="1:43">
      <c r="A384" s="209"/>
      <c r="B384" s="209"/>
      <c r="C384" s="209"/>
      <c r="D384" s="209"/>
      <c r="E384" s="209"/>
      <c r="F384" s="209"/>
      <c r="G384" s="209"/>
      <c r="H384" s="209"/>
      <c r="I384" s="209"/>
      <c r="J384" s="209"/>
      <c r="K384" s="209"/>
      <c r="L384" s="209"/>
      <c r="M384" s="209"/>
      <c r="N384" s="209"/>
      <c r="O384" s="209"/>
      <c r="P384" s="209"/>
      <c r="Q384" s="209"/>
      <c r="R384" s="209"/>
      <c r="S384" s="209"/>
      <c r="T384" s="209"/>
      <c r="U384" s="209"/>
      <c r="V384" s="209"/>
      <c r="W384" s="209"/>
      <c r="X384" s="209"/>
      <c r="Y384" s="209"/>
      <c r="Z384" s="209"/>
      <c r="AA384" s="209"/>
      <c r="AB384" s="209"/>
      <c r="AC384" s="209"/>
      <c r="AD384" s="209"/>
      <c r="AE384" s="209"/>
      <c r="AF384" s="209"/>
      <c r="AG384" s="209"/>
      <c r="AH384" s="209"/>
      <c r="AI384" s="209"/>
      <c r="AJ384" s="209"/>
      <c r="AK384" s="209"/>
      <c r="AL384" s="209"/>
      <c r="AM384" s="209"/>
      <c r="AN384" s="209"/>
      <c r="AO384" s="209"/>
      <c r="AP384" s="209"/>
      <c r="AQ384" s="209"/>
    </row>
    <row r="385" spans="1:43">
      <c r="A385" s="209"/>
      <c r="B385" s="209"/>
      <c r="C385" s="209"/>
      <c r="D385" s="209"/>
      <c r="E385" s="209"/>
      <c r="F385" s="209"/>
      <c r="G385" s="209"/>
      <c r="H385" s="209"/>
      <c r="I385" s="209"/>
      <c r="J385" s="209"/>
      <c r="K385" s="209"/>
      <c r="L385" s="209"/>
      <c r="M385" s="209"/>
      <c r="N385" s="209"/>
      <c r="O385" s="209"/>
      <c r="P385" s="209"/>
      <c r="Q385" s="209"/>
      <c r="R385" s="209"/>
      <c r="S385" s="209"/>
      <c r="T385" s="209"/>
      <c r="U385" s="209"/>
      <c r="V385" s="209"/>
      <c r="W385" s="209"/>
      <c r="X385" s="209"/>
      <c r="Y385" s="209"/>
      <c r="Z385" s="209"/>
      <c r="AA385" s="209"/>
      <c r="AB385" s="209"/>
      <c r="AC385" s="209"/>
      <c r="AD385" s="209"/>
      <c r="AE385" s="209"/>
      <c r="AF385" s="209"/>
      <c r="AG385" s="209"/>
      <c r="AH385" s="209"/>
      <c r="AI385" s="209"/>
      <c r="AJ385" s="209"/>
      <c r="AK385" s="209"/>
      <c r="AL385" s="209"/>
      <c r="AM385" s="209"/>
      <c r="AN385" s="209"/>
      <c r="AO385" s="209"/>
      <c r="AP385" s="209"/>
      <c r="AQ385" s="209"/>
    </row>
    <row r="386" spans="1:43">
      <c r="A386" s="209"/>
      <c r="B386" s="209"/>
      <c r="C386" s="209"/>
      <c r="D386" s="209"/>
      <c r="E386" s="209"/>
      <c r="F386" s="209"/>
      <c r="G386" s="209"/>
      <c r="H386" s="209"/>
      <c r="I386" s="209"/>
      <c r="J386" s="209"/>
      <c r="K386" s="209"/>
      <c r="L386" s="209"/>
      <c r="M386" s="209"/>
      <c r="N386" s="209"/>
      <c r="O386" s="209"/>
      <c r="P386" s="209"/>
      <c r="Q386" s="209"/>
      <c r="R386" s="209"/>
      <c r="S386" s="209"/>
      <c r="T386" s="209"/>
      <c r="U386" s="209"/>
      <c r="V386" s="209"/>
      <c r="W386" s="209"/>
      <c r="X386" s="209"/>
      <c r="Y386" s="209"/>
      <c r="Z386" s="209"/>
      <c r="AA386" s="209"/>
      <c r="AB386" s="209"/>
      <c r="AC386" s="209"/>
      <c r="AD386" s="209"/>
      <c r="AE386" s="209"/>
      <c r="AF386" s="209"/>
      <c r="AG386" s="209"/>
      <c r="AH386" s="209"/>
      <c r="AI386" s="209"/>
      <c r="AJ386" s="209"/>
      <c r="AK386" s="209"/>
      <c r="AL386" s="209"/>
      <c r="AM386" s="209"/>
      <c r="AN386" s="209"/>
      <c r="AO386" s="209"/>
      <c r="AP386" s="209"/>
      <c r="AQ386" s="209"/>
    </row>
    <row r="387" spans="1:43">
      <c r="A387" s="209"/>
      <c r="B387" s="209"/>
      <c r="C387" s="209"/>
      <c r="D387" s="209"/>
      <c r="E387" s="209"/>
      <c r="F387" s="209"/>
      <c r="G387" s="209"/>
      <c r="H387" s="209"/>
      <c r="I387" s="209"/>
      <c r="J387" s="209"/>
      <c r="K387" s="209"/>
      <c r="L387" s="209"/>
      <c r="M387" s="209"/>
      <c r="N387" s="209"/>
      <c r="O387" s="209"/>
      <c r="P387" s="209"/>
      <c r="Q387" s="209"/>
      <c r="R387" s="209"/>
      <c r="S387" s="209"/>
      <c r="T387" s="209"/>
      <c r="U387" s="209"/>
      <c r="V387" s="209"/>
      <c r="W387" s="209"/>
      <c r="X387" s="209"/>
      <c r="Y387" s="209"/>
      <c r="Z387" s="209"/>
      <c r="AA387" s="209"/>
      <c r="AB387" s="209"/>
      <c r="AC387" s="209"/>
      <c r="AD387" s="209"/>
      <c r="AE387" s="209"/>
      <c r="AF387" s="209"/>
      <c r="AG387" s="209"/>
      <c r="AH387" s="209"/>
      <c r="AI387" s="209"/>
      <c r="AJ387" s="209"/>
      <c r="AK387" s="209"/>
      <c r="AL387" s="209"/>
      <c r="AM387" s="209"/>
      <c r="AN387" s="209"/>
      <c r="AO387" s="209"/>
      <c r="AP387" s="209"/>
      <c r="AQ387" s="209"/>
    </row>
    <row r="388" spans="1:43">
      <c r="A388" s="209"/>
      <c r="B388" s="209"/>
      <c r="C388" s="209"/>
      <c r="D388" s="209"/>
      <c r="E388" s="209"/>
      <c r="F388" s="209"/>
      <c r="G388" s="209"/>
      <c r="H388" s="209"/>
      <c r="I388" s="209"/>
      <c r="J388" s="209"/>
      <c r="K388" s="209"/>
      <c r="L388" s="209"/>
      <c r="M388" s="209"/>
      <c r="N388" s="209"/>
      <c r="O388" s="209"/>
      <c r="P388" s="209"/>
      <c r="Q388" s="209"/>
      <c r="R388" s="209"/>
      <c r="S388" s="209"/>
      <c r="T388" s="209"/>
      <c r="U388" s="209"/>
      <c r="V388" s="209"/>
      <c r="W388" s="209"/>
      <c r="X388" s="209"/>
      <c r="Y388" s="209"/>
      <c r="Z388" s="209"/>
      <c r="AA388" s="209"/>
      <c r="AB388" s="209"/>
      <c r="AC388" s="209"/>
      <c r="AD388" s="209"/>
      <c r="AE388" s="209"/>
      <c r="AF388" s="209"/>
      <c r="AG388" s="209"/>
      <c r="AH388" s="209"/>
      <c r="AI388" s="209"/>
      <c r="AJ388" s="209"/>
      <c r="AK388" s="209"/>
      <c r="AL388" s="209"/>
      <c r="AM388" s="209"/>
      <c r="AN388" s="209"/>
      <c r="AO388" s="209"/>
      <c r="AP388" s="209"/>
      <c r="AQ388" s="209"/>
    </row>
    <row r="389" spans="1:43">
      <c r="A389" s="209"/>
      <c r="B389" s="209"/>
      <c r="C389" s="209"/>
      <c r="D389" s="209"/>
      <c r="E389" s="209"/>
      <c r="F389" s="209"/>
      <c r="G389" s="209"/>
      <c r="H389" s="209"/>
      <c r="I389" s="209"/>
      <c r="J389" s="209"/>
      <c r="K389" s="209"/>
      <c r="L389" s="209"/>
      <c r="M389" s="209"/>
      <c r="N389" s="209"/>
      <c r="O389" s="209"/>
      <c r="P389" s="209"/>
      <c r="Q389" s="209"/>
      <c r="R389" s="209"/>
      <c r="S389" s="209"/>
      <c r="T389" s="209"/>
      <c r="U389" s="209"/>
      <c r="V389" s="209"/>
      <c r="W389" s="209"/>
      <c r="X389" s="209"/>
      <c r="Y389" s="209"/>
      <c r="Z389" s="209"/>
      <c r="AA389" s="209"/>
      <c r="AB389" s="209"/>
      <c r="AC389" s="209"/>
      <c r="AD389" s="209"/>
      <c r="AE389" s="209"/>
      <c r="AF389" s="209"/>
      <c r="AG389" s="209"/>
      <c r="AH389" s="209"/>
      <c r="AI389" s="209"/>
      <c r="AJ389" s="209"/>
      <c r="AK389" s="209"/>
      <c r="AL389" s="209"/>
      <c r="AM389" s="209"/>
      <c r="AN389" s="209"/>
      <c r="AO389" s="209"/>
      <c r="AP389" s="209"/>
      <c r="AQ389" s="209"/>
    </row>
    <row r="390" spans="1:43">
      <c r="A390" s="209"/>
      <c r="B390" s="209"/>
      <c r="C390" s="209"/>
      <c r="D390" s="209"/>
      <c r="E390" s="209"/>
      <c r="F390" s="209"/>
      <c r="G390" s="209"/>
      <c r="H390" s="209"/>
      <c r="I390" s="209"/>
      <c r="J390" s="209"/>
      <c r="K390" s="209"/>
      <c r="L390" s="209"/>
      <c r="M390" s="209"/>
      <c r="N390" s="209"/>
      <c r="O390" s="209"/>
      <c r="P390" s="209"/>
      <c r="Q390" s="209"/>
      <c r="R390" s="209"/>
      <c r="S390" s="209"/>
      <c r="T390" s="209"/>
      <c r="U390" s="209"/>
      <c r="V390" s="209"/>
      <c r="W390" s="209"/>
      <c r="X390" s="209"/>
      <c r="Y390" s="209"/>
      <c r="Z390" s="209"/>
      <c r="AA390" s="209"/>
      <c r="AB390" s="209"/>
      <c r="AC390" s="209"/>
      <c r="AD390" s="209"/>
      <c r="AE390" s="209"/>
      <c r="AF390" s="209"/>
      <c r="AG390" s="209"/>
      <c r="AH390" s="209"/>
      <c r="AI390" s="209"/>
      <c r="AJ390" s="209"/>
      <c r="AK390" s="209"/>
      <c r="AL390" s="209"/>
      <c r="AM390" s="209"/>
      <c r="AN390" s="209"/>
      <c r="AO390" s="209"/>
      <c r="AP390" s="209"/>
      <c r="AQ390" s="209"/>
    </row>
    <row r="391" spans="1:43">
      <c r="A391" s="209"/>
      <c r="B391" s="209"/>
      <c r="C391" s="209"/>
      <c r="D391" s="209"/>
      <c r="E391" s="209"/>
      <c r="F391" s="209"/>
      <c r="G391" s="209"/>
      <c r="H391" s="209"/>
      <c r="I391" s="209"/>
      <c r="J391" s="209"/>
      <c r="K391" s="209"/>
      <c r="L391" s="209"/>
      <c r="M391" s="209"/>
      <c r="N391" s="209"/>
      <c r="O391" s="209"/>
      <c r="P391" s="209"/>
      <c r="Q391" s="209"/>
      <c r="R391" s="209"/>
      <c r="S391" s="209"/>
      <c r="T391" s="209"/>
      <c r="U391" s="209"/>
      <c r="V391" s="209"/>
      <c r="W391" s="209"/>
      <c r="X391" s="209"/>
      <c r="Y391" s="209"/>
      <c r="Z391" s="209"/>
      <c r="AA391" s="209"/>
      <c r="AB391" s="209"/>
      <c r="AC391" s="209"/>
      <c r="AD391" s="209"/>
      <c r="AE391" s="209"/>
      <c r="AF391" s="209"/>
      <c r="AG391" s="209"/>
      <c r="AH391" s="209"/>
      <c r="AI391" s="209"/>
      <c r="AJ391" s="209"/>
      <c r="AK391" s="209"/>
      <c r="AL391" s="209"/>
      <c r="AM391" s="209"/>
      <c r="AN391" s="209"/>
      <c r="AO391" s="209"/>
      <c r="AP391" s="209"/>
      <c r="AQ391" s="209"/>
    </row>
    <row r="392" spans="1:43">
      <c r="A392" s="209"/>
      <c r="B392" s="209"/>
      <c r="C392" s="209"/>
      <c r="D392" s="209"/>
      <c r="E392" s="209"/>
      <c r="F392" s="209"/>
      <c r="G392" s="209"/>
      <c r="H392" s="209"/>
      <c r="I392" s="209"/>
      <c r="J392" s="209"/>
      <c r="K392" s="209"/>
      <c r="L392" s="209"/>
      <c r="M392" s="209"/>
      <c r="N392" s="209"/>
      <c r="O392" s="209"/>
      <c r="P392" s="209"/>
      <c r="Q392" s="209"/>
      <c r="R392" s="209"/>
      <c r="S392" s="209"/>
      <c r="T392" s="209"/>
      <c r="U392" s="209"/>
      <c r="V392" s="209"/>
      <c r="W392" s="209"/>
      <c r="X392" s="209"/>
      <c r="Y392" s="209"/>
      <c r="Z392" s="209"/>
      <c r="AA392" s="209"/>
      <c r="AB392" s="209"/>
      <c r="AC392" s="209"/>
      <c r="AD392" s="209"/>
      <c r="AE392" s="209"/>
      <c r="AF392" s="209"/>
      <c r="AG392" s="209"/>
      <c r="AH392" s="209"/>
      <c r="AI392" s="209"/>
      <c r="AJ392" s="209"/>
      <c r="AK392" s="209"/>
      <c r="AL392" s="209"/>
      <c r="AM392" s="209"/>
      <c r="AN392" s="209"/>
      <c r="AO392" s="209"/>
      <c r="AP392" s="209"/>
      <c r="AQ392" s="209"/>
    </row>
    <row r="393" spans="1:43">
      <c r="A393" s="209"/>
      <c r="B393" s="209"/>
      <c r="C393" s="209"/>
      <c r="D393" s="209"/>
      <c r="E393" s="209"/>
      <c r="F393" s="209"/>
      <c r="G393" s="209"/>
      <c r="H393" s="209"/>
      <c r="I393" s="209"/>
      <c r="J393" s="209"/>
      <c r="K393" s="209"/>
      <c r="L393" s="209"/>
      <c r="M393" s="209"/>
      <c r="N393" s="209"/>
      <c r="O393" s="209"/>
      <c r="P393" s="209"/>
      <c r="Q393" s="209"/>
      <c r="R393" s="209"/>
      <c r="S393" s="209"/>
      <c r="T393" s="209"/>
      <c r="U393" s="209"/>
      <c r="V393" s="209"/>
      <c r="W393" s="209"/>
      <c r="X393" s="209"/>
      <c r="Y393" s="209"/>
      <c r="Z393" s="209"/>
      <c r="AA393" s="209"/>
      <c r="AB393" s="209"/>
      <c r="AC393" s="209"/>
      <c r="AD393" s="209"/>
      <c r="AE393" s="209"/>
      <c r="AF393" s="209"/>
      <c r="AG393" s="209"/>
      <c r="AH393" s="209"/>
      <c r="AI393" s="209"/>
      <c r="AJ393" s="209"/>
      <c r="AK393" s="209"/>
      <c r="AL393" s="209"/>
      <c r="AM393" s="209"/>
      <c r="AN393" s="209"/>
      <c r="AO393" s="209"/>
      <c r="AP393" s="209"/>
      <c r="AQ393" s="209"/>
    </row>
    <row r="394" spans="1:43">
      <c r="A394" s="209"/>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c r="Y394" s="209"/>
      <c r="Z394" s="209"/>
      <c r="AA394" s="209"/>
      <c r="AB394" s="209"/>
      <c r="AC394" s="209"/>
      <c r="AD394" s="209"/>
      <c r="AE394" s="209"/>
      <c r="AF394" s="209"/>
      <c r="AG394" s="209"/>
      <c r="AH394" s="209"/>
      <c r="AI394" s="209"/>
      <c r="AJ394" s="209"/>
      <c r="AK394" s="209"/>
      <c r="AL394" s="209"/>
      <c r="AM394" s="209"/>
      <c r="AN394" s="209"/>
      <c r="AO394" s="209"/>
      <c r="AP394" s="209"/>
      <c r="AQ394" s="209"/>
    </row>
    <row r="395" spans="1:43">
      <c r="A395" s="209"/>
      <c r="B395" s="209"/>
      <c r="C395" s="209"/>
      <c r="D395" s="209"/>
      <c r="E395" s="209"/>
      <c r="F395" s="209"/>
      <c r="G395" s="209"/>
      <c r="H395" s="209"/>
      <c r="I395" s="209"/>
      <c r="J395" s="209"/>
      <c r="K395" s="209"/>
      <c r="L395" s="209"/>
      <c r="M395" s="209"/>
      <c r="N395" s="209"/>
      <c r="O395" s="209"/>
      <c r="P395" s="209"/>
      <c r="Q395" s="209"/>
      <c r="R395" s="209"/>
      <c r="S395" s="209"/>
      <c r="T395" s="209"/>
      <c r="U395" s="209"/>
      <c r="V395" s="209"/>
      <c r="W395" s="209"/>
      <c r="X395" s="209"/>
      <c r="Y395" s="209"/>
      <c r="Z395" s="209"/>
      <c r="AA395" s="209"/>
      <c r="AB395" s="209"/>
      <c r="AC395" s="209"/>
      <c r="AD395" s="209"/>
      <c r="AE395" s="209"/>
      <c r="AF395" s="209"/>
      <c r="AG395" s="209"/>
      <c r="AH395" s="209"/>
      <c r="AI395" s="209"/>
      <c r="AJ395" s="209"/>
      <c r="AK395" s="209"/>
      <c r="AL395" s="209"/>
      <c r="AM395" s="209"/>
      <c r="AN395" s="209"/>
      <c r="AO395" s="209"/>
      <c r="AP395" s="209"/>
      <c r="AQ395" s="209"/>
    </row>
    <row r="396" spans="1:43">
      <c r="A396" s="209"/>
      <c r="B396" s="209"/>
      <c r="C396" s="209"/>
      <c r="D396" s="209"/>
      <c r="E396" s="209"/>
      <c r="F396" s="209"/>
      <c r="G396" s="209"/>
      <c r="H396" s="209"/>
      <c r="I396" s="209"/>
      <c r="J396" s="209"/>
      <c r="K396" s="209"/>
      <c r="L396" s="209"/>
      <c r="M396" s="209"/>
      <c r="N396" s="209"/>
      <c r="O396" s="209"/>
      <c r="P396" s="209"/>
      <c r="Q396" s="209"/>
      <c r="R396" s="209"/>
      <c r="S396" s="209"/>
      <c r="T396" s="209"/>
      <c r="U396" s="209"/>
      <c r="V396" s="209"/>
      <c r="W396" s="209"/>
      <c r="X396" s="209"/>
      <c r="Y396" s="209"/>
      <c r="Z396" s="209"/>
      <c r="AA396" s="209"/>
      <c r="AB396" s="209"/>
      <c r="AC396" s="209"/>
      <c r="AD396" s="209"/>
      <c r="AE396" s="209"/>
      <c r="AF396" s="209"/>
      <c r="AG396" s="209"/>
      <c r="AH396" s="209"/>
      <c r="AI396" s="209"/>
      <c r="AJ396" s="209"/>
      <c r="AK396" s="209"/>
      <c r="AL396" s="209"/>
      <c r="AM396" s="209"/>
      <c r="AN396" s="209"/>
      <c r="AO396" s="209"/>
      <c r="AP396" s="209"/>
      <c r="AQ396" s="209"/>
    </row>
    <row r="397" spans="1:43">
      <c r="A397" s="209"/>
      <c r="B397" s="209"/>
      <c r="C397" s="209"/>
      <c r="D397" s="209"/>
      <c r="E397" s="209"/>
      <c r="F397" s="209"/>
      <c r="G397" s="209"/>
      <c r="H397" s="209"/>
      <c r="I397" s="209"/>
      <c r="J397" s="209"/>
      <c r="K397" s="209"/>
      <c r="L397" s="209"/>
      <c r="M397" s="209"/>
      <c r="N397" s="209"/>
      <c r="O397" s="209"/>
      <c r="P397" s="209"/>
      <c r="Q397" s="209"/>
      <c r="R397" s="209"/>
      <c r="S397" s="209"/>
      <c r="T397" s="209"/>
      <c r="U397" s="209"/>
      <c r="V397" s="209"/>
      <c r="W397" s="209"/>
      <c r="X397" s="209"/>
      <c r="Y397" s="209"/>
      <c r="Z397" s="209"/>
      <c r="AA397" s="209"/>
      <c r="AB397" s="209"/>
      <c r="AC397" s="209"/>
      <c r="AD397" s="209"/>
      <c r="AE397" s="209"/>
      <c r="AF397" s="209"/>
      <c r="AG397" s="209"/>
      <c r="AH397" s="209"/>
      <c r="AI397" s="209"/>
      <c r="AJ397" s="209"/>
      <c r="AK397" s="209"/>
      <c r="AL397" s="209"/>
      <c r="AM397" s="209"/>
      <c r="AN397" s="209"/>
      <c r="AO397" s="209"/>
      <c r="AP397" s="209"/>
      <c r="AQ397" s="209"/>
    </row>
    <row r="398" spans="1:43">
      <c r="A398" s="209"/>
      <c r="B398" s="209"/>
      <c r="C398" s="209"/>
      <c r="D398" s="209"/>
      <c r="E398" s="209"/>
      <c r="F398" s="209"/>
      <c r="G398" s="209"/>
      <c r="H398" s="209"/>
      <c r="I398" s="209"/>
      <c r="J398" s="209"/>
      <c r="K398" s="209"/>
      <c r="L398" s="209"/>
      <c r="M398" s="209"/>
      <c r="N398" s="209"/>
      <c r="O398" s="209"/>
      <c r="P398" s="209"/>
      <c r="Q398" s="209"/>
      <c r="R398" s="209"/>
      <c r="S398" s="209"/>
      <c r="T398" s="209"/>
      <c r="U398" s="209"/>
      <c r="V398" s="209"/>
      <c r="W398" s="209"/>
      <c r="X398" s="209"/>
      <c r="Y398" s="209"/>
      <c r="Z398" s="209"/>
      <c r="AA398" s="209"/>
      <c r="AB398" s="209"/>
      <c r="AC398" s="209"/>
      <c r="AD398" s="209"/>
      <c r="AE398" s="209"/>
      <c r="AF398" s="209"/>
      <c r="AG398" s="209"/>
      <c r="AH398" s="209"/>
      <c r="AI398" s="209"/>
      <c r="AJ398" s="209"/>
      <c r="AK398" s="209"/>
      <c r="AL398" s="209"/>
      <c r="AM398" s="209"/>
      <c r="AN398" s="209"/>
      <c r="AO398" s="209"/>
      <c r="AP398" s="209"/>
      <c r="AQ398" s="209"/>
    </row>
    <row r="399" spans="1:43">
      <c r="A399" s="209"/>
      <c r="B399" s="209"/>
      <c r="C399" s="209"/>
      <c r="D399" s="209"/>
      <c r="E399" s="209"/>
      <c r="F399" s="209"/>
      <c r="G399" s="209"/>
      <c r="H399" s="209"/>
      <c r="I399" s="209"/>
      <c r="J399" s="209"/>
      <c r="K399" s="209"/>
      <c r="L399" s="209"/>
      <c r="M399" s="209"/>
      <c r="N399" s="209"/>
      <c r="O399" s="209"/>
      <c r="P399" s="209"/>
      <c r="Q399" s="209"/>
      <c r="R399" s="209"/>
      <c r="S399" s="209"/>
      <c r="T399" s="209"/>
      <c r="U399" s="209"/>
      <c r="V399" s="209"/>
      <c r="W399" s="209"/>
      <c r="X399" s="209"/>
      <c r="Y399" s="209"/>
      <c r="Z399" s="209"/>
      <c r="AA399" s="209"/>
      <c r="AB399" s="209"/>
      <c r="AC399" s="209"/>
      <c r="AD399" s="209"/>
      <c r="AE399" s="209"/>
      <c r="AF399" s="209"/>
      <c r="AG399" s="209"/>
      <c r="AH399" s="209"/>
      <c r="AI399" s="209"/>
      <c r="AJ399" s="209"/>
      <c r="AK399" s="209"/>
      <c r="AL399" s="209"/>
      <c r="AM399" s="209"/>
      <c r="AN399" s="209"/>
      <c r="AO399" s="209"/>
      <c r="AP399" s="209"/>
      <c r="AQ399" s="209"/>
    </row>
    <row r="400" spans="1:43">
      <c r="A400" s="209"/>
      <c r="B400" s="209"/>
      <c r="C400" s="209"/>
      <c r="D400" s="209"/>
      <c r="E400" s="209"/>
      <c r="F400" s="209"/>
      <c r="G400" s="209"/>
      <c r="H400" s="209"/>
      <c r="I400" s="209"/>
      <c r="J400" s="209"/>
      <c r="K400" s="209"/>
      <c r="L400" s="209"/>
      <c r="M400" s="209"/>
      <c r="N400" s="209"/>
      <c r="O400" s="209"/>
      <c r="P400" s="209"/>
      <c r="Q400" s="209"/>
      <c r="R400" s="209"/>
      <c r="S400" s="209"/>
      <c r="T400" s="209"/>
      <c r="U400" s="209"/>
      <c r="V400" s="209"/>
      <c r="W400" s="209"/>
      <c r="X400" s="209"/>
      <c r="Y400" s="209"/>
      <c r="Z400" s="209"/>
      <c r="AA400" s="209"/>
      <c r="AB400" s="209"/>
      <c r="AC400" s="209"/>
      <c r="AD400" s="209"/>
      <c r="AE400" s="209"/>
      <c r="AF400" s="209"/>
      <c r="AG400" s="209"/>
      <c r="AH400" s="209"/>
      <c r="AI400" s="209"/>
      <c r="AJ400" s="209"/>
      <c r="AK400" s="209"/>
      <c r="AL400" s="209"/>
      <c r="AM400" s="209"/>
      <c r="AN400" s="209"/>
      <c r="AO400" s="209"/>
      <c r="AP400" s="209"/>
      <c r="AQ400" s="209"/>
    </row>
    <row r="401" spans="1:43">
      <c r="A401" s="209"/>
      <c r="B401" s="209"/>
      <c r="C401" s="209"/>
      <c r="D401" s="209"/>
      <c r="E401" s="209"/>
      <c r="F401" s="209"/>
      <c r="G401" s="209"/>
      <c r="H401" s="209"/>
      <c r="I401" s="209"/>
      <c r="J401" s="209"/>
      <c r="K401" s="209"/>
      <c r="L401" s="209"/>
      <c r="M401" s="209"/>
      <c r="N401" s="209"/>
      <c r="O401" s="209"/>
      <c r="P401" s="209"/>
      <c r="Q401" s="209"/>
      <c r="R401" s="209"/>
      <c r="S401" s="209"/>
      <c r="T401" s="209"/>
      <c r="U401" s="209"/>
      <c r="V401" s="209"/>
      <c r="W401" s="209"/>
      <c r="X401" s="209"/>
      <c r="Y401" s="209"/>
      <c r="Z401" s="209"/>
      <c r="AA401" s="209"/>
      <c r="AB401" s="209"/>
      <c r="AC401" s="209"/>
      <c r="AD401" s="209"/>
      <c r="AE401" s="209"/>
      <c r="AF401" s="209"/>
      <c r="AG401" s="209"/>
      <c r="AH401" s="209"/>
      <c r="AI401" s="209"/>
      <c r="AJ401" s="209"/>
      <c r="AK401" s="209"/>
      <c r="AL401" s="209"/>
      <c r="AM401" s="209"/>
      <c r="AN401" s="209"/>
      <c r="AO401" s="209"/>
      <c r="AP401" s="209"/>
      <c r="AQ401" s="209"/>
    </row>
    <row r="402" spans="1:43">
      <c r="A402" s="209"/>
      <c r="B402" s="209"/>
      <c r="C402" s="209"/>
      <c r="D402" s="209"/>
      <c r="E402" s="209"/>
      <c r="F402" s="209"/>
      <c r="G402" s="209"/>
      <c r="H402" s="209"/>
      <c r="I402" s="209"/>
      <c r="J402" s="209"/>
      <c r="K402" s="209"/>
      <c r="L402" s="209"/>
      <c r="M402" s="209"/>
      <c r="N402" s="209"/>
      <c r="O402" s="209"/>
      <c r="P402" s="209"/>
      <c r="Q402" s="209"/>
      <c r="R402" s="209"/>
      <c r="S402" s="209"/>
      <c r="T402" s="209"/>
      <c r="U402" s="209"/>
      <c r="V402" s="209"/>
      <c r="W402" s="209"/>
      <c r="X402" s="209"/>
      <c r="Y402" s="209"/>
      <c r="Z402" s="209"/>
      <c r="AA402" s="209"/>
      <c r="AB402" s="209"/>
      <c r="AC402" s="209"/>
      <c r="AD402" s="209"/>
      <c r="AE402" s="209"/>
      <c r="AF402" s="209"/>
      <c r="AG402" s="209"/>
      <c r="AH402" s="209"/>
      <c r="AI402" s="209"/>
      <c r="AJ402" s="209"/>
      <c r="AK402" s="209"/>
      <c r="AL402" s="209"/>
      <c r="AM402" s="209"/>
      <c r="AN402" s="209"/>
      <c r="AO402" s="209"/>
      <c r="AP402" s="209"/>
      <c r="AQ402" s="209"/>
    </row>
    <row r="403" spans="1:43">
      <c r="A403" s="209"/>
      <c r="B403" s="209"/>
      <c r="C403" s="209"/>
      <c r="D403" s="209"/>
      <c r="E403" s="209"/>
      <c r="F403" s="209"/>
      <c r="G403" s="209"/>
      <c r="H403" s="209"/>
      <c r="I403" s="209"/>
      <c r="J403" s="209"/>
      <c r="K403" s="209"/>
      <c r="L403" s="209"/>
      <c r="M403" s="209"/>
      <c r="N403" s="209"/>
      <c r="O403" s="209"/>
      <c r="P403" s="209"/>
      <c r="Q403" s="209"/>
      <c r="R403" s="209"/>
      <c r="S403" s="209"/>
      <c r="T403" s="209"/>
      <c r="U403" s="209"/>
      <c r="V403" s="209"/>
      <c r="W403" s="209"/>
      <c r="X403" s="209"/>
      <c r="Y403" s="209"/>
      <c r="Z403" s="209"/>
      <c r="AA403" s="209"/>
      <c r="AB403" s="209"/>
      <c r="AC403" s="209"/>
      <c r="AD403" s="209"/>
      <c r="AE403" s="209"/>
      <c r="AF403" s="209"/>
      <c r="AG403" s="209"/>
      <c r="AH403" s="209"/>
      <c r="AI403" s="209"/>
      <c r="AJ403" s="209"/>
      <c r="AK403" s="209"/>
      <c r="AL403" s="209"/>
      <c r="AM403" s="209"/>
      <c r="AN403" s="209"/>
      <c r="AO403" s="209"/>
      <c r="AP403" s="209"/>
      <c r="AQ403" s="209"/>
    </row>
    <row r="404" spans="1:43">
      <c r="A404" s="209"/>
      <c r="B404" s="209"/>
      <c r="C404" s="209"/>
      <c r="D404" s="209"/>
      <c r="E404" s="209"/>
      <c r="F404" s="209"/>
      <c r="G404" s="209"/>
      <c r="H404" s="209"/>
      <c r="I404" s="209"/>
      <c r="J404" s="209"/>
      <c r="K404" s="209"/>
      <c r="L404" s="209"/>
      <c r="M404" s="209"/>
      <c r="N404" s="209"/>
      <c r="O404" s="209"/>
      <c r="P404" s="209"/>
      <c r="Q404" s="209"/>
      <c r="R404" s="209"/>
      <c r="S404" s="209"/>
      <c r="T404" s="209"/>
      <c r="U404" s="209"/>
      <c r="V404" s="209"/>
      <c r="W404" s="209"/>
      <c r="X404" s="209"/>
      <c r="Y404" s="209"/>
      <c r="Z404" s="209"/>
      <c r="AA404" s="209"/>
      <c r="AB404" s="209"/>
      <c r="AC404" s="209"/>
      <c r="AD404" s="209"/>
      <c r="AE404" s="209"/>
      <c r="AF404" s="209"/>
      <c r="AG404" s="209"/>
      <c r="AH404" s="209"/>
      <c r="AI404" s="209"/>
      <c r="AJ404" s="209"/>
      <c r="AK404" s="209"/>
      <c r="AL404" s="209"/>
      <c r="AM404" s="209"/>
      <c r="AN404" s="209"/>
      <c r="AO404" s="209"/>
      <c r="AP404" s="209"/>
      <c r="AQ404" s="209"/>
    </row>
    <row r="405" spans="1:43">
      <c r="A405" s="209"/>
      <c r="B405" s="209"/>
      <c r="C405" s="209"/>
      <c r="D405" s="209"/>
      <c r="E405" s="209"/>
      <c r="F405" s="209"/>
      <c r="G405" s="209"/>
      <c r="H405" s="209"/>
      <c r="I405" s="209"/>
      <c r="J405" s="209"/>
      <c r="K405" s="209"/>
      <c r="L405" s="209"/>
      <c r="M405" s="209"/>
      <c r="N405" s="209"/>
      <c r="O405" s="209"/>
      <c r="P405" s="209"/>
      <c r="Q405" s="209"/>
      <c r="R405" s="209"/>
      <c r="S405" s="209"/>
      <c r="T405" s="209"/>
      <c r="U405" s="209"/>
      <c r="V405" s="209"/>
      <c r="W405" s="209"/>
      <c r="X405" s="209"/>
      <c r="Y405" s="209"/>
      <c r="Z405" s="209"/>
      <c r="AA405" s="209"/>
      <c r="AB405" s="209"/>
      <c r="AC405" s="209"/>
      <c r="AD405" s="209"/>
      <c r="AE405" s="209"/>
      <c r="AF405" s="209"/>
      <c r="AG405" s="209"/>
      <c r="AH405" s="209"/>
      <c r="AI405" s="209"/>
      <c r="AJ405" s="209"/>
      <c r="AK405" s="209"/>
      <c r="AL405" s="209"/>
      <c r="AM405" s="209"/>
      <c r="AN405" s="209"/>
      <c r="AO405" s="209"/>
      <c r="AP405" s="209"/>
      <c r="AQ405" s="209"/>
    </row>
    <row r="406" spans="1:43">
      <c r="A406" s="209"/>
      <c r="B406" s="209"/>
      <c r="C406" s="209"/>
      <c r="D406" s="209"/>
      <c r="E406" s="209"/>
      <c r="F406" s="209"/>
      <c r="G406" s="209"/>
      <c r="H406" s="209"/>
      <c r="I406" s="209"/>
      <c r="J406" s="209"/>
      <c r="K406" s="209"/>
      <c r="L406" s="209"/>
      <c r="M406" s="209"/>
      <c r="N406" s="209"/>
      <c r="O406" s="209"/>
      <c r="P406" s="209"/>
      <c r="Q406" s="209"/>
      <c r="R406" s="209"/>
      <c r="S406" s="209"/>
      <c r="T406" s="209"/>
      <c r="U406" s="209"/>
      <c r="V406" s="209"/>
      <c r="W406" s="209"/>
      <c r="X406" s="209"/>
      <c r="Y406" s="209"/>
      <c r="Z406" s="209"/>
      <c r="AA406" s="209"/>
      <c r="AB406" s="209"/>
      <c r="AC406" s="209"/>
      <c r="AD406" s="209"/>
      <c r="AE406" s="209"/>
      <c r="AF406" s="209"/>
      <c r="AG406" s="209"/>
      <c r="AH406" s="209"/>
      <c r="AI406" s="209"/>
      <c r="AJ406" s="209"/>
      <c r="AK406" s="209"/>
      <c r="AL406" s="209"/>
      <c r="AM406" s="209"/>
      <c r="AN406" s="209"/>
      <c r="AO406" s="209"/>
      <c r="AP406" s="209"/>
      <c r="AQ406" s="209"/>
    </row>
    <row r="407" spans="1:43">
      <c r="A407" s="209"/>
      <c r="B407" s="209"/>
      <c r="C407" s="209"/>
      <c r="D407" s="209"/>
      <c r="E407" s="209"/>
      <c r="F407" s="209"/>
      <c r="G407" s="209"/>
      <c r="H407" s="209"/>
      <c r="I407" s="209"/>
      <c r="J407" s="209"/>
      <c r="K407" s="209"/>
      <c r="L407" s="209"/>
      <c r="M407" s="209"/>
      <c r="N407" s="209"/>
      <c r="O407" s="209"/>
      <c r="P407" s="209"/>
      <c r="Q407" s="209"/>
      <c r="R407" s="209"/>
      <c r="S407" s="209"/>
      <c r="T407" s="209"/>
      <c r="U407" s="209"/>
      <c r="V407" s="209"/>
      <c r="W407" s="209"/>
      <c r="X407" s="209"/>
      <c r="Y407" s="209"/>
      <c r="Z407" s="209"/>
      <c r="AA407" s="209"/>
      <c r="AB407" s="209"/>
      <c r="AC407" s="209"/>
      <c r="AD407" s="209"/>
      <c r="AE407" s="209"/>
      <c r="AF407" s="209"/>
      <c r="AG407" s="209"/>
      <c r="AH407" s="209"/>
      <c r="AI407" s="209"/>
      <c r="AJ407" s="209"/>
      <c r="AK407" s="209"/>
      <c r="AL407" s="209"/>
      <c r="AM407" s="209"/>
      <c r="AN407" s="209"/>
      <c r="AO407" s="209"/>
      <c r="AP407" s="209"/>
      <c r="AQ407" s="209"/>
    </row>
    <row r="408" spans="1:43">
      <c r="A408" s="209"/>
      <c r="B408" s="209"/>
      <c r="C408" s="209"/>
      <c r="D408" s="209"/>
      <c r="E408" s="209"/>
      <c r="F408" s="209"/>
      <c r="G408" s="209"/>
      <c r="H408" s="209"/>
      <c r="I408" s="209"/>
      <c r="J408" s="209"/>
      <c r="K408" s="209"/>
      <c r="L408" s="209"/>
      <c r="M408" s="209"/>
      <c r="N408" s="209"/>
      <c r="O408" s="209"/>
      <c r="P408" s="209"/>
      <c r="Q408" s="209"/>
      <c r="R408" s="209"/>
      <c r="S408" s="209"/>
      <c r="T408" s="209"/>
      <c r="U408" s="209"/>
      <c r="V408" s="209"/>
      <c r="W408" s="209"/>
      <c r="X408" s="209"/>
      <c r="Y408" s="209"/>
      <c r="Z408" s="209"/>
      <c r="AA408" s="209"/>
      <c r="AB408" s="209"/>
      <c r="AC408" s="209"/>
      <c r="AD408" s="209"/>
      <c r="AE408" s="209"/>
      <c r="AF408" s="209"/>
      <c r="AG408" s="209"/>
      <c r="AH408" s="209"/>
      <c r="AI408" s="209"/>
      <c r="AJ408" s="209"/>
      <c r="AK408" s="209"/>
      <c r="AL408" s="209"/>
      <c r="AM408" s="209"/>
      <c r="AN408" s="209"/>
      <c r="AO408" s="209"/>
      <c r="AP408" s="209"/>
      <c r="AQ408" s="209"/>
    </row>
    <row r="409" spans="1:43">
      <c r="A409" s="209"/>
      <c r="B409" s="209"/>
      <c r="C409" s="209"/>
      <c r="D409" s="209"/>
      <c r="E409" s="209"/>
      <c r="F409" s="209"/>
      <c r="G409" s="209"/>
      <c r="H409" s="209"/>
      <c r="I409" s="209"/>
      <c r="J409" s="209"/>
      <c r="K409" s="209"/>
      <c r="L409" s="209"/>
      <c r="M409" s="209"/>
      <c r="N409" s="209"/>
      <c r="O409" s="209"/>
      <c r="P409" s="209"/>
      <c r="Q409" s="209"/>
      <c r="R409" s="209"/>
      <c r="S409" s="209"/>
      <c r="T409" s="209"/>
      <c r="U409" s="209"/>
      <c r="V409" s="209"/>
      <c r="W409" s="209"/>
      <c r="X409" s="209"/>
      <c r="Y409" s="209"/>
      <c r="Z409" s="209"/>
      <c r="AA409" s="209"/>
      <c r="AB409" s="209"/>
      <c r="AC409" s="209"/>
      <c r="AD409" s="209"/>
      <c r="AE409" s="209"/>
      <c r="AF409" s="209"/>
      <c r="AG409" s="209"/>
      <c r="AH409" s="209"/>
      <c r="AI409" s="209"/>
      <c r="AJ409" s="209"/>
      <c r="AK409" s="209"/>
      <c r="AL409" s="209"/>
      <c r="AM409" s="209"/>
      <c r="AN409" s="209"/>
      <c r="AO409" s="209"/>
      <c r="AP409" s="209"/>
      <c r="AQ409" s="209"/>
    </row>
    <row r="410" spans="1:43">
      <c r="A410" s="209"/>
      <c r="B410" s="209"/>
      <c r="C410" s="209"/>
      <c r="D410" s="209"/>
      <c r="E410" s="209"/>
      <c r="F410" s="209"/>
      <c r="G410" s="209"/>
      <c r="H410" s="209"/>
      <c r="I410" s="209"/>
      <c r="J410" s="209"/>
      <c r="K410" s="209"/>
      <c r="L410" s="209"/>
      <c r="M410" s="209"/>
      <c r="N410" s="209"/>
      <c r="O410" s="209"/>
      <c r="P410" s="209"/>
      <c r="Q410" s="209"/>
      <c r="R410" s="209"/>
      <c r="S410" s="209"/>
      <c r="T410" s="209"/>
      <c r="U410" s="209"/>
      <c r="V410" s="209"/>
      <c r="W410" s="209"/>
      <c r="X410" s="209"/>
      <c r="Y410" s="209"/>
      <c r="Z410" s="209"/>
      <c r="AA410" s="209"/>
      <c r="AB410" s="209"/>
      <c r="AC410" s="209"/>
      <c r="AD410" s="209"/>
      <c r="AE410" s="209"/>
      <c r="AF410" s="209"/>
      <c r="AG410" s="209"/>
      <c r="AH410" s="209"/>
      <c r="AI410" s="209"/>
      <c r="AJ410" s="209"/>
      <c r="AK410" s="209"/>
      <c r="AL410" s="209"/>
      <c r="AM410" s="209"/>
      <c r="AN410" s="209"/>
      <c r="AO410" s="209"/>
      <c r="AP410" s="209"/>
      <c r="AQ410" s="209"/>
    </row>
    <row r="411" spans="1:43">
      <c r="A411" s="209"/>
      <c r="B411" s="209"/>
      <c r="C411" s="209"/>
      <c r="D411" s="209"/>
      <c r="E411" s="209"/>
      <c r="F411" s="209"/>
      <c r="G411" s="209"/>
      <c r="H411" s="209"/>
      <c r="I411" s="209"/>
      <c r="J411" s="209"/>
      <c r="K411" s="209"/>
      <c r="L411" s="209"/>
      <c r="M411" s="209"/>
      <c r="N411" s="209"/>
      <c r="O411" s="209"/>
      <c r="P411" s="209"/>
      <c r="Q411" s="209"/>
      <c r="R411" s="209"/>
      <c r="S411" s="209"/>
      <c r="T411" s="209"/>
      <c r="U411" s="209"/>
      <c r="V411" s="209"/>
      <c r="W411" s="209"/>
      <c r="X411" s="209"/>
      <c r="Y411" s="209"/>
      <c r="Z411" s="209"/>
      <c r="AA411" s="209"/>
      <c r="AB411" s="209"/>
      <c r="AC411" s="209"/>
      <c r="AD411" s="209"/>
      <c r="AE411" s="209"/>
      <c r="AF411" s="209"/>
      <c r="AG411" s="209"/>
      <c r="AH411" s="209"/>
      <c r="AI411" s="209"/>
      <c r="AJ411" s="209"/>
      <c r="AK411" s="209"/>
      <c r="AL411" s="209"/>
      <c r="AM411" s="209"/>
      <c r="AN411" s="209"/>
      <c r="AO411" s="209"/>
      <c r="AP411" s="209"/>
      <c r="AQ411" s="209"/>
    </row>
    <row r="412" spans="1:43">
      <c r="A412" s="209"/>
      <c r="B412" s="209"/>
      <c r="C412" s="209"/>
      <c r="D412" s="209"/>
      <c r="E412" s="209"/>
      <c r="F412" s="209"/>
      <c r="G412" s="209"/>
      <c r="H412" s="209"/>
      <c r="I412" s="209"/>
      <c r="J412" s="209"/>
      <c r="K412" s="209"/>
      <c r="L412" s="209"/>
      <c r="M412" s="209"/>
      <c r="N412" s="209"/>
      <c r="O412" s="209"/>
      <c r="P412" s="209"/>
      <c r="Q412" s="209"/>
      <c r="R412" s="209"/>
      <c r="S412" s="209"/>
      <c r="T412" s="209"/>
      <c r="U412" s="209"/>
      <c r="V412" s="209"/>
      <c r="W412" s="209"/>
      <c r="X412" s="209"/>
      <c r="Y412" s="209"/>
      <c r="Z412" s="209"/>
      <c r="AA412" s="209"/>
      <c r="AB412" s="209"/>
      <c r="AC412" s="209"/>
      <c r="AD412" s="209"/>
      <c r="AE412" s="209"/>
      <c r="AF412" s="209"/>
      <c r="AG412" s="209"/>
      <c r="AH412" s="209"/>
      <c r="AI412" s="209"/>
      <c r="AJ412" s="209"/>
      <c r="AK412" s="209"/>
      <c r="AL412" s="209"/>
      <c r="AM412" s="209"/>
      <c r="AN412" s="209"/>
      <c r="AO412" s="209"/>
      <c r="AP412" s="209"/>
      <c r="AQ412" s="209"/>
    </row>
    <row r="413" spans="1:43">
      <c r="A413" s="209"/>
      <c r="B413" s="209"/>
      <c r="C413" s="209"/>
      <c r="D413" s="209"/>
      <c r="E413" s="209"/>
      <c r="F413" s="209"/>
      <c r="G413" s="209"/>
      <c r="H413" s="209"/>
      <c r="I413" s="209"/>
      <c r="J413" s="209"/>
      <c r="K413" s="209"/>
      <c r="L413" s="209"/>
      <c r="M413" s="209"/>
      <c r="N413" s="209"/>
      <c r="O413" s="209"/>
      <c r="P413" s="209"/>
      <c r="Q413" s="209"/>
      <c r="R413" s="209"/>
      <c r="S413" s="209"/>
      <c r="T413" s="209"/>
      <c r="U413" s="209"/>
      <c r="V413" s="209"/>
      <c r="W413" s="209"/>
      <c r="X413" s="209"/>
      <c r="Y413" s="209"/>
      <c r="Z413" s="209"/>
      <c r="AA413" s="209"/>
      <c r="AB413" s="209"/>
      <c r="AC413" s="209"/>
      <c r="AD413" s="209"/>
      <c r="AE413" s="209"/>
      <c r="AF413" s="209"/>
      <c r="AG413" s="209"/>
      <c r="AH413" s="209"/>
      <c r="AI413" s="209"/>
      <c r="AJ413" s="209"/>
      <c r="AK413" s="209"/>
      <c r="AL413" s="209"/>
      <c r="AM413" s="209"/>
      <c r="AN413" s="209"/>
      <c r="AO413" s="209"/>
      <c r="AP413" s="209"/>
      <c r="AQ413" s="209"/>
    </row>
    <row r="414" spans="1:43">
      <c r="A414" s="209"/>
      <c r="B414" s="209"/>
      <c r="C414" s="209"/>
      <c r="D414" s="209"/>
      <c r="E414" s="209"/>
      <c r="F414" s="209"/>
      <c r="G414" s="209"/>
      <c r="H414" s="209"/>
      <c r="I414" s="209"/>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9"/>
      <c r="AL414" s="209"/>
      <c r="AM414" s="209"/>
      <c r="AN414" s="209"/>
      <c r="AO414" s="209"/>
      <c r="AP414" s="209"/>
      <c r="AQ414" s="209"/>
    </row>
    <row r="415" spans="1:43">
      <c r="A415" s="209"/>
      <c r="B415" s="209"/>
      <c r="C415" s="209"/>
      <c r="D415" s="209"/>
      <c r="E415" s="209"/>
      <c r="F415" s="209"/>
      <c r="G415" s="209"/>
      <c r="H415" s="209"/>
      <c r="I415" s="209"/>
      <c r="J415" s="209"/>
      <c r="K415" s="209"/>
      <c r="L415" s="209"/>
      <c r="M415" s="209"/>
      <c r="N415" s="209"/>
      <c r="O415" s="209"/>
      <c r="P415" s="209"/>
      <c r="Q415" s="209"/>
      <c r="R415" s="209"/>
      <c r="S415" s="209"/>
      <c r="T415" s="209"/>
      <c r="U415" s="209"/>
      <c r="V415" s="209"/>
      <c r="W415" s="209"/>
      <c r="X415" s="209"/>
      <c r="Y415" s="209"/>
      <c r="Z415" s="209"/>
      <c r="AA415" s="209"/>
      <c r="AB415" s="209"/>
      <c r="AC415" s="209"/>
      <c r="AD415" s="209"/>
      <c r="AE415" s="209"/>
      <c r="AF415" s="209"/>
      <c r="AG415" s="209"/>
      <c r="AH415" s="209"/>
      <c r="AI415" s="209"/>
      <c r="AJ415" s="209"/>
      <c r="AK415" s="209"/>
      <c r="AL415" s="209"/>
      <c r="AM415" s="209"/>
      <c r="AN415" s="209"/>
      <c r="AO415" s="209"/>
      <c r="AP415" s="209"/>
      <c r="AQ415" s="209"/>
    </row>
    <row r="416" spans="1:43">
      <c r="A416" s="209"/>
      <c r="B416" s="209"/>
      <c r="C416" s="209"/>
      <c r="D416" s="209"/>
      <c r="E416" s="209"/>
      <c r="F416" s="209"/>
      <c r="G416" s="209"/>
      <c r="H416" s="209"/>
      <c r="I416" s="209"/>
      <c r="J416" s="209"/>
      <c r="K416" s="209"/>
      <c r="L416" s="209"/>
      <c r="M416" s="209"/>
      <c r="N416" s="209"/>
      <c r="O416" s="209"/>
      <c r="P416" s="209"/>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09"/>
      <c r="AL416" s="209"/>
      <c r="AM416" s="209"/>
      <c r="AN416" s="209"/>
      <c r="AO416" s="209"/>
      <c r="AP416" s="209"/>
      <c r="AQ416" s="209"/>
    </row>
    <row r="417" spans="1:43">
      <c r="A417" s="209"/>
      <c r="B417" s="209"/>
      <c r="C417" s="209"/>
      <c r="D417" s="209"/>
      <c r="E417" s="209"/>
      <c r="F417" s="209"/>
      <c r="G417" s="209"/>
      <c r="H417" s="209"/>
      <c r="I417" s="209"/>
      <c r="J417" s="209"/>
      <c r="K417" s="209"/>
      <c r="L417" s="209"/>
      <c r="M417" s="209"/>
      <c r="N417" s="209"/>
      <c r="O417" s="209"/>
      <c r="P417" s="209"/>
      <c r="Q417" s="209"/>
      <c r="R417" s="209"/>
      <c r="S417" s="209"/>
      <c r="T417" s="209"/>
      <c r="U417" s="209"/>
      <c r="V417" s="209"/>
      <c r="W417" s="209"/>
      <c r="X417" s="209"/>
      <c r="Y417" s="209"/>
      <c r="Z417" s="209"/>
      <c r="AA417" s="209"/>
      <c r="AB417" s="209"/>
      <c r="AC417" s="209"/>
      <c r="AD417" s="209"/>
      <c r="AE417" s="209"/>
      <c r="AF417" s="209"/>
      <c r="AG417" s="209"/>
      <c r="AH417" s="209"/>
      <c r="AI417" s="209"/>
      <c r="AJ417" s="209"/>
      <c r="AK417" s="209"/>
      <c r="AL417" s="209"/>
      <c r="AM417" s="209"/>
      <c r="AN417" s="209"/>
      <c r="AO417" s="209"/>
      <c r="AP417" s="209"/>
      <c r="AQ417" s="209"/>
    </row>
    <row r="418" spans="1:43">
      <c r="A418" s="209"/>
      <c r="B418" s="209"/>
      <c r="C418" s="209"/>
      <c r="D418" s="209"/>
      <c r="E418" s="209"/>
      <c r="F418" s="209"/>
      <c r="G418" s="209"/>
      <c r="H418" s="209"/>
      <c r="I418" s="209"/>
      <c r="J418" s="209"/>
      <c r="K418" s="209"/>
      <c r="L418" s="209"/>
      <c r="M418" s="209"/>
      <c r="N418" s="209"/>
      <c r="O418" s="209"/>
      <c r="P418" s="209"/>
      <c r="Q418" s="209"/>
      <c r="R418" s="209"/>
      <c r="S418" s="209"/>
      <c r="T418" s="209"/>
      <c r="U418" s="209"/>
      <c r="V418" s="209"/>
      <c r="W418" s="209"/>
      <c r="X418" s="209"/>
      <c r="Y418" s="209"/>
      <c r="Z418" s="209"/>
      <c r="AA418" s="209"/>
      <c r="AB418" s="209"/>
      <c r="AC418" s="209"/>
      <c r="AD418" s="209"/>
      <c r="AE418" s="209"/>
      <c r="AF418" s="209"/>
      <c r="AG418" s="209"/>
      <c r="AH418" s="209"/>
      <c r="AI418" s="209"/>
      <c r="AJ418" s="209"/>
      <c r="AK418" s="209"/>
      <c r="AL418" s="209"/>
      <c r="AM418" s="209"/>
      <c r="AN418" s="209"/>
      <c r="AO418" s="209"/>
      <c r="AP418" s="209"/>
      <c r="AQ418" s="209"/>
    </row>
    <row r="419" spans="1:43">
      <c r="A419" s="209"/>
      <c r="B419" s="209"/>
      <c r="C419" s="209"/>
      <c r="D419" s="209"/>
      <c r="E419" s="209"/>
      <c r="F419" s="209"/>
      <c r="G419" s="209"/>
      <c r="H419" s="209"/>
      <c r="I419" s="209"/>
      <c r="J419" s="209"/>
      <c r="K419" s="209"/>
      <c r="L419" s="209"/>
      <c r="M419" s="209"/>
      <c r="N419" s="209"/>
      <c r="O419" s="209"/>
      <c r="P419" s="209"/>
      <c r="Q419" s="209"/>
      <c r="R419" s="209"/>
      <c r="S419" s="209"/>
      <c r="T419" s="209"/>
      <c r="U419" s="209"/>
      <c r="V419" s="209"/>
      <c r="W419" s="209"/>
      <c r="X419" s="209"/>
      <c r="Y419" s="209"/>
      <c r="Z419" s="209"/>
      <c r="AA419" s="209"/>
      <c r="AB419" s="209"/>
      <c r="AC419" s="209"/>
      <c r="AD419" s="209"/>
      <c r="AE419" s="209"/>
      <c r="AF419" s="209"/>
      <c r="AG419" s="209"/>
      <c r="AH419" s="209"/>
      <c r="AI419" s="209"/>
      <c r="AJ419" s="209"/>
      <c r="AK419" s="209"/>
      <c r="AL419" s="209"/>
      <c r="AM419" s="209"/>
      <c r="AN419" s="209"/>
      <c r="AO419" s="209"/>
      <c r="AP419" s="209"/>
      <c r="AQ419" s="209"/>
    </row>
    <row r="420" spans="1:43">
      <c r="A420" s="209"/>
      <c r="B420" s="209"/>
      <c r="C420" s="209"/>
      <c r="D420" s="209"/>
      <c r="E420" s="209"/>
      <c r="F420" s="209"/>
      <c r="G420" s="209"/>
      <c r="H420" s="209"/>
      <c r="I420" s="209"/>
      <c r="J420" s="209"/>
      <c r="K420" s="209"/>
      <c r="L420" s="209"/>
      <c r="M420" s="209"/>
      <c r="N420" s="209"/>
      <c r="O420" s="209"/>
      <c r="P420" s="209"/>
      <c r="Q420" s="209"/>
      <c r="R420" s="209"/>
      <c r="S420" s="209"/>
      <c r="T420" s="209"/>
      <c r="U420" s="209"/>
      <c r="V420" s="209"/>
      <c r="W420" s="209"/>
      <c r="X420" s="209"/>
      <c r="Y420" s="209"/>
      <c r="Z420" s="209"/>
      <c r="AA420" s="209"/>
      <c r="AB420" s="209"/>
      <c r="AC420" s="209"/>
      <c r="AD420" s="209"/>
      <c r="AE420" s="209"/>
      <c r="AF420" s="209"/>
      <c r="AG420" s="209"/>
      <c r="AH420" s="209"/>
      <c r="AI420" s="209"/>
      <c r="AJ420" s="209"/>
      <c r="AK420" s="209"/>
      <c r="AL420" s="209"/>
      <c r="AM420" s="209"/>
      <c r="AN420" s="209"/>
      <c r="AO420" s="209"/>
      <c r="AP420" s="209"/>
      <c r="AQ420" s="209"/>
    </row>
    <row r="421" spans="1:43">
      <c r="A421" s="209"/>
      <c r="B421" s="209"/>
      <c r="C421" s="209"/>
      <c r="D421" s="209"/>
      <c r="E421" s="209"/>
      <c r="F421" s="209"/>
      <c r="G421" s="209"/>
      <c r="H421" s="209"/>
      <c r="I421" s="209"/>
      <c r="J421" s="209"/>
      <c r="K421" s="209"/>
      <c r="L421" s="209"/>
      <c r="M421" s="209"/>
      <c r="N421" s="209"/>
      <c r="O421" s="209"/>
      <c r="P421" s="209"/>
      <c r="Q421" s="209"/>
      <c r="R421" s="209"/>
      <c r="S421" s="209"/>
      <c r="T421" s="209"/>
      <c r="U421" s="209"/>
      <c r="V421" s="209"/>
      <c r="W421" s="209"/>
      <c r="X421" s="209"/>
      <c r="Y421" s="209"/>
      <c r="Z421" s="209"/>
      <c r="AA421" s="209"/>
      <c r="AB421" s="209"/>
      <c r="AC421" s="209"/>
      <c r="AD421" s="209"/>
      <c r="AE421" s="209"/>
      <c r="AF421" s="209"/>
      <c r="AG421" s="209"/>
      <c r="AH421" s="209"/>
      <c r="AI421" s="209"/>
      <c r="AJ421" s="209"/>
      <c r="AK421" s="209"/>
      <c r="AL421" s="209"/>
      <c r="AM421" s="209"/>
      <c r="AN421" s="209"/>
      <c r="AO421" s="209"/>
      <c r="AP421" s="209"/>
      <c r="AQ421" s="209"/>
    </row>
    <row r="422" spans="1:43">
      <c r="A422" s="209"/>
      <c r="B422" s="209"/>
      <c r="C422" s="209"/>
      <c r="D422" s="209"/>
      <c r="E422" s="209"/>
      <c r="F422" s="209"/>
      <c r="G422" s="209"/>
      <c r="H422" s="209"/>
      <c r="I422" s="209"/>
      <c r="J422" s="209"/>
      <c r="K422" s="209"/>
      <c r="L422" s="209"/>
      <c r="M422" s="209"/>
      <c r="N422" s="209"/>
      <c r="O422" s="209"/>
      <c r="P422" s="209"/>
      <c r="Q422" s="209"/>
      <c r="R422" s="209"/>
      <c r="S422" s="209"/>
      <c r="T422" s="209"/>
      <c r="U422" s="209"/>
      <c r="V422" s="209"/>
      <c r="W422" s="209"/>
      <c r="X422" s="209"/>
      <c r="Y422" s="209"/>
      <c r="Z422" s="209"/>
      <c r="AA422" s="209"/>
      <c r="AB422" s="209"/>
      <c r="AC422" s="209"/>
      <c r="AD422" s="209"/>
      <c r="AE422" s="209"/>
      <c r="AF422" s="209"/>
      <c r="AG422" s="209"/>
      <c r="AH422" s="209"/>
      <c r="AI422" s="209"/>
      <c r="AJ422" s="209"/>
      <c r="AK422" s="209"/>
      <c r="AL422" s="209"/>
      <c r="AM422" s="209"/>
      <c r="AN422" s="209"/>
      <c r="AO422" s="209"/>
      <c r="AP422" s="209"/>
      <c r="AQ422" s="209"/>
    </row>
    <row r="423" spans="1:43">
      <c r="A423" s="209"/>
      <c r="B423" s="209"/>
      <c r="C423" s="209"/>
      <c r="D423" s="209"/>
      <c r="E423" s="209"/>
      <c r="F423" s="209"/>
      <c r="G423" s="209"/>
      <c r="H423" s="209"/>
      <c r="I423" s="209"/>
      <c r="J423" s="209"/>
      <c r="K423" s="209"/>
      <c r="L423" s="209"/>
      <c r="M423" s="209"/>
      <c r="N423" s="209"/>
      <c r="O423" s="209"/>
      <c r="P423" s="209"/>
      <c r="Q423" s="209"/>
      <c r="R423" s="209"/>
      <c r="S423" s="209"/>
      <c r="T423" s="209"/>
      <c r="U423" s="209"/>
      <c r="V423" s="209"/>
      <c r="W423" s="209"/>
      <c r="X423" s="209"/>
      <c r="Y423" s="209"/>
      <c r="Z423" s="209"/>
      <c r="AA423" s="209"/>
      <c r="AB423" s="209"/>
      <c r="AC423" s="209"/>
      <c r="AD423" s="209"/>
      <c r="AE423" s="209"/>
      <c r="AF423" s="209"/>
      <c r="AG423" s="209"/>
      <c r="AH423" s="209"/>
      <c r="AI423" s="209"/>
      <c r="AJ423" s="209"/>
      <c r="AK423" s="209"/>
      <c r="AL423" s="209"/>
      <c r="AM423" s="209"/>
      <c r="AN423" s="209"/>
      <c r="AO423" s="209"/>
      <c r="AP423" s="209"/>
      <c r="AQ423" s="209"/>
    </row>
    <row r="424" spans="1:43">
      <c r="A424" s="209"/>
      <c r="B424" s="209"/>
      <c r="C424" s="209"/>
      <c r="D424" s="209"/>
      <c r="E424" s="209"/>
      <c r="F424" s="209"/>
      <c r="G424" s="209"/>
      <c r="H424" s="209"/>
      <c r="I424" s="209"/>
      <c r="J424" s="209"/>
      <c r="K424" s="209"/>
      <c r="L424" s="209"/>
      <c r="M424" s="209"/>
      <c r="N424" s="209"/>
      <c r="O424" s="209"/>
      <c r="P424" s="209"/>
      <c r="Q424" s="209"/>
      <c r="R424" s="209"/>
      <c r="S424" s="209"/>
      <c r="T424" s="209"/>
      <c r="U424" s="209"/>
      <c r="V424" s="209"/>
      <c r="W424" s="209"/>
      <c r="X424" s="209"/>
      <c r="Y424" s="209"/>
      <c r="Z424" s="209"/>
      <c r="AA424" s="209"/>
      <c r="AB424" s="209"/>
      <c r="AC424" s="209"/>
      <c r="AD424" s="209"/>
      <c r="AE424" s="209"/>
      <c r="AF424" s="209"/>
      <c r="AG424" s="209"/>
      <c r="AH424" s="209"/>
      <c r="AI424" s="209"/>
      <c r="AJ424" s="209"/>
      <c r="AK424" s="209"/>
      <c r="AL424" s="209"/>
      <c r="AM424" s="209"/>
      <c r="AN424" s="209"/>
      <c r="AO424" s="209"/>
      <c r="AP424" s="209"/>
      <c r="AQ424" s="209"/>
    </row>
    <row r="425" spans="1:43">
      <c r="A425" s="209"/>
      <c r="B425" s="209"/>
      <c r="C425" s="209"/>
      <c r="D425" s="209"/>
      <c r="E425" s="209"/>
      <c r="F425" s="209"/>
      <c r="G425" s="209"/>
      <c r="H425" s="209"/>
      <c r="I425" s="209"/>
      <c r="J425" s="209"/>
      <c r="K425" s="209"/>
      <c r="L425" s="209"/>
      <c r="M425" s="209"/>
      <c r="N425" s="209"/>
      <c r="O425" s="209"/>
      <c r="P425" s="209"/>
      <c r="Q425" s="209"/>
      <c r="R425" s="209"/>
      <c r="S425" s="209"/>
      <c r="T425" s="209"/>
      <c r="U425" s="209"/>
      <c r="V425" s="209"/>
      <c r="W425" s="209"/>
      <c r="X425" s="209"/>
      <c r="Y425" s="209"/>
      <c r="Z425" s="209"/>
      <c r="AA425" s="209"/>
      <c r="AB425" s="209"/>
      <c r="AC425" s="209"/>
      <c r="AD425" s="209"/>
      <c r="AE425" s="209"/>
      <c r="AF425" s="209"/>
      <c r="AG425" s="209"/>
      <c r="AH425" s="209"/>
      <c r="AI425" s="209"/>
      <c r="AJ425" s="209"/>
      <c r="AK425" s="209"/>
      <c r="AL425" s="209"/>
      <c r="AM425" s="209"/>
      <c r="AN425" s="209"/>
      <c r="AO425" s="209"/>
      <c r="AP425" s="209"/>
      <c r="AQ425" s="209"/>
    </row>
    <row r="426" spans="1:43">
      <c r="A426" s="209"/>
      <c r="B426" s="209"/>
      <c r="C426" s="209"/>
      <c r="D426" s="209"/>
      <c r="E426" s="209"/>
      <c r="F426" s="209"/>
      <c r="G426" s="209"/>
      <c r="H426" s="209"/>
      <c r="I426" s="209"/>
      <c r="J426" s="209"/>
      <c r="K426" s="209"/>
      <c r="L426" s="209"/>
      <c r="M426" s="209"/>
      <c r="N426" s="209"/>
      <c r="O426" s="209"/>
      <c r="P426" s="209"/>
      <c r="Q426" s="209"/>
      <c r="R426" s="209"/>
      <c r="S426" s="209"/>
      <c r="T426" s="209"/>
      <c r="U426" s="209"/>
      <c r="V426" s="209"/>
      <c r="W426" s="209"/>
      <c r="X426" s="209"/>
      <c r="Y426" s="209"/>
      <c r="Z426" s="209"/>
      <c r="AA426" s="209"/>
      <c r="AB426" s="209"/>
      <c r="AC426" s="209"/>
      <c r="AD426" s="209"/>
      <c r="AE426" s="209"/>
      <c r="AF426" s="209"/>
      <c r="AG426" s="209"/>
      <c r="AH426" s="209"/>
      <c r="AI426" s="209"/>
      <c r="AJ426" s="209"/>
      <c r="AK426" s="209"/>
      <c r="AL426" s="209"/>
      <c r="AM426" s="209"/>
      <c r="AN426" s="209"/>
      <c r="AO426" s="209"/>
      <c r="AP426" s="209"/>
      <c r="AQ426" s="209"/>
    </row>
    <row r="427" spans="1:43">
      <c r="A427" s="209"/>
      <c r="B427" s="209"/>
      <c r="C427" s="209"/>
      <c r="D427" s="209"/>
      <c r="E427" s="209"/>
      <c r="F427" s="209"/>
      <c r="G427" s="209"/>
      <c r="H427" s="209"/>
      <c r="I427" s="209"/>
      <c r="J427" s="209"/>
      <c r="K427" s="209"/>
      <c r="L427" s="209"/>
      <c r="M427" s="209"/>
      <c r="N427" s="209"/>
      <c r="O427" s="209"/>
      <c r="P427" s="209"/>
      <c r="Q427" s="209"/>
      <c r="R427" s="209"/>
      <c r="S427" s="209"/>
      <c r="T427" s="209"/>
      <c r="U427" s="209"/>
      <c r="V427" s="209"/>
      <c r="W427" s="209"/>
      <c r="X427" s="209"/>
      <c r="Y427" s="209"/>
      <c r="Z427" s="209"/>
      <c r="AA427" s="209"/>
      <c r="AB427" s="209"/>
      <c r="AC427" s="209"/>
      <c r="AD427" s="209"/>
      <c r="AE427" s="209"/>
      <c r="AF427" s="209"/>
      <c r="AG427" s="209"/>
      <c r="AH427" s="209"/>
      <c r="AI427" s="209"/>
      <c r="AJ427" s="209"/>
      <c r="AK427" s="209"/>
      <c r="AL427" s="209"/>
      <c r="AM427" s="209"/>
      <c r="AN427" s="209"/>
      <c r="AO427" s="209"/>
      <c r="AP427" s="209"/>
      <c r="AQ427" s="209"/>
    </row>
    <row r="428" spans="1:43">
      <c r="A428" s="209"/>
      <c r="B428" s="209"/>
      <c r="C428" s="209"/>
      <c r="D428" s="209"/>
      <c r="E428" s="209"/>
      <c r="F428" s="209"/>
      <c r="G428" s="209"/>
      <c r="H428" s="209"/>
      <c r="I428" s="209"/>
      <c r="J428" s="209"/>
      <c r="K428" s="209"/>
      <c r="L428" s="209"/>
      <c r="M428" s="209"/>
      <c r="N428" s="209"/>
      <c r="O428" s="209"/>
      <c r="P428" s="209"/>
      <c r="Q428" s="209"/>
      <c r="R428" s="209"/>
      <c r="S428" s="209"/>
      <c r="T428" s="209"/>
      <c r="U428" s="209"/>
      <c r="V428" s="209"/>
      <c r="W428" s="209"/>
      <c r="X428" s="209"/>
      <c r="Y428" s="209"/>
      <c r="Z428" s="209"/>
      <c r="AA428" s="209"/>
      <c r="AB428" s="209"/>
      <c r="AC428" s="209"/>
      <c r="AD428" s="209"/>
      <c r="AE428" s="209"/>
      <c r="AF428" s="209"/>
      <c r="AG428" s="209"/>
      <c r="AH428" s="209"/>
      <c r="AI428" s="209"/>
      <c r="AJ428" s="209"/>
      <c r="AK428" s="209"/>
      <c r="AL428" s="209"/>
      <c r="AM428" s="209"/>
      <c r="AN428" s="209"/>
      <c r="AO428" s="209"/>
      <c r="AP428" s="209"/>
      <c r="AQ428" s="209"/>
    </row>
    <row r="429" spans="1:43">
      <c r="A429" s="209"/>
      <c r="B429" s="209"/>
      <c r="C429" s="209"/>
      <c r="D429" s="209"/>
      <c r="E429" s="209"/>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row>
    <row r="430" spans="1:43">
      <c r="A430" s="209"/>
      <c r="B430" s="209"/>
      <c r="C430" s="209"/>
      <c r="D430" s="209"/>
      <c r="E430" s="209"/>
      <c r="F430" s="209"/>
      <c r="G430" s="209"/>
      <c r="H430" s="209"/>
      <c r="I430" s="209"/>
      <c r="J430" s="209"/>
      <c r="K430" s="209"/>
      <c r="L430" s="209"/>
      <c r="M430" s="209"/>
      <c r="N430" s="209"/>
      <c r="O430" s="209"/>
      <c r="P430" s="209"/>
      <c r="Q430" s="209"/>
      <c r="R430" s="209"/>
      <c r="S430" s="209"/>
      <c r="T430" s="209"/>
      <c r="U430" s="209"/>
      <c r="V430" s="209"/>
      <c r="W430" s="209"/>
      <c r="X430" s="209"/>
      <c r="Y430" s="209"/>
      <c r="Z430" s="209"/>
      <c r="AA430" s="209"/>
      <c r="AB430" s="209"/>
      <c r="AC430" s="209"/>
      <c r="AD430" s="209"/>
      <c r="AE430" s="209"/>
      <c r="AF430" s="209"/>
      <c r="AG430" s="209"/>
      <c r="AH430" s="209"/>
      <c r="AI430" s="209"/>
      <c r="AJ430" s="209"/>
      <c r="AK430" s="209"/>
      <c r="AL430" s="209"/>
      <c r="AM430" s="209"/>
      <c r="AN430" s="209"/>
      <c r="AO430" s="209"/>
      <c r="AP430" s="209"/>
      <c r="AQ430" s="209"/>
    </row>
    <row r="431" spans="1:43">
      <c r="A431" s="209"/>
      <c r="B431" s="209"/>
      <c r="C431" s="209"/>
      <c r="D431" s="209"/>
      <c r="E431" s="209"/>
      <c r="F431" s="209"/>
      <c r="G431" s="209"/>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c r="AI431" s="209"/>
      <c r="AJ431" s="209"/>
      <c r="AK431" s="209"/>
      <c r="AL431" s="209"/>
      <c r="AM431" s="209"/>
      <c r="AN431" s="209"/>
      <c r="AO431" s="209"/>
      <c r="AP431" s="209"/>
      <c r="AQ431" s="209"/>
    </row>
    <row r="432" spans="1:43">
      <c r="A432" s="209"/>
      <c r="B432" s="209"/>
      <c r="C432" s="209"/>
      <c r="D432" s="209"/>
      <c r="E432" s="209"/>
      <c r="F432" s="209"/>
      <c r="G432" s="209"/>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09"/>
      <c r="AL432" s="209"/>
      <c r="AM432" s="209"/>
      <c r="AN432" s="209"/>
      <c r="AO432" s="209"/>
      <c r="AP432" s="209"/>
      <c r="AQ432" s="209"/>
    </row>
    <row r="433" spans="1:43">
      <c r="A433" s="209"/>
      <c r="B433" s="209"/>
      <c r="C433" s="209"/>
      <c r="D433" s="209"/>
      <c r="E433" s="209"/>
      <c r="F433" s="209"/>
      <c r="G433" s="209"/>
      <c r="H433" s="209"/>
      <c r="I433" s="209"/>
      <c r="J433" s="209"/>
      <c r="K433" s="209"/>
      <c r="L433" s="209"/>
      <c r="M433" s="209"/>
      <c r="N433" s="209"/>
      <c r="O433" s="209"/>
      <c r="P433" s="209"/>
      <c r="Q433" s="209"/>
      <c r="R433" s="209"/>
      <c r="S433" s="209"/>
      <c r="T433" s="209"/>
      <c r="U433" s="209"/>
      <c r="V433" s="209"/>
      <c r="W433" s="209"/>
      <c r="X433" s="209"/>
      <c r="Y433" s="209"/>
      <c r="Z433" s="209"/>
      <c r="AA433" s="209"/>
      <c r="AB433" s="209"/>
      <c r="AC433" s="209"/>
      <c r="AD433" s="209"/>
      <c r="AE433" s="209"/>
      <c r="AF433" s="209"/>
      <c r="AG433" s="209"/>
      <c r="AH433" s="209"/>
      <c r="AI433" s="209"/>
      <c r="AJ433" s="209"/>
      <c r="AK433" s="209"/>
      <c r="AL433" s="209"/>
      <c r="AM433" s="209"/>
      <c r="AN433" s="209"/>
      <c r="AO433" s="209"/>
      <c r="AP433" s="209"/>
      <c r="AQ433" s="209"/>
    </row>
    <row r="434" spans="1:43">
      <c r="A434" s="209"/>
      <c r="B434" s="209"/>
      <c r="C434" s="209"/>
      <c r="D434" s="209"/>
      <c r="E434" s="209"/>
      <c r="F434" s="209"/>
      <c r="G434" s="209"/>
      <c r="H434" s="209"/>
      <c r="I434" s="209"/>
      <c r="J434" s="209"/>
      <c r="K434" s="209"/>
      <c r="L434" s="209"/>
      <c r="M434" s="209"/>
      <c r="N434" s="209"/>
      <c r="O434" s="209"/>
      <c r="P434" s="209"/>
      <c r="Q434" s="209"/>
      <c r="R434" s="209"/>
      <c r="S434" s="209"/>
      <c r="T434" s="209"/>
      <c r="U434" s="209"/>
      <c r="V434" s="209"/>
      <c r="W434" s="209"/>
      <c r="X434" s="209"/>
      <c r="Y434" s="209"/>
      <c r="Z434" s="209"/>
      <c r="AA434" s="209"/>
      <c r="AB434" s="209"/>
      <c r="AC434" s="209"/>
      <c r="AD434" s="209"/>
      <c r="AE434" s="209"/>
      <c r="AF434" s="209"/>
      <c r="AG434" s="209"/>
      <c r="AH434" s="209"/>
      <c r="AI434" s="209"/>
      <c r="AJ434" s="209"/>
      <c r="AK434" s="209"/>
      <c r="AL434" s="209"/>
      <c r="AM434" s="209"/>
      <c r="AN434" s="209"/>
      <c r="AO434" s="209"/>
      <c r="AP434" s="209"/>
      <c r="AQ434" s="209"/>
    </row>
    <row r="435" spans="1:43">
      <c r="A435" s="209"/>
      <c r="B435" s="209"/>
      <c r="C435" s="209"/>
      <c r="D435" s="209"/>
      <c r="E435" s="209"/>
      <c r="F435" s="209"/>
      <c r="G435" s="209"/>
      <c r="H435" s="209"/>
      <c r="I435" s="209"/>
      <c r="J435" s="209"/>
      <c r="K435" s="209"/>
      <c r="L435" s="209"/>
      <c r="M435" s="209"/>
      <c r="N435" s="209"/>
      <c r="O435" s="209"/>
      <c r="P435" s="209"/>
      <c r="Q435" s="209"/>
      <c r="R435" s="209"/>
      <c r="S435" s="209"/>
      <c r="T435" s="209"/>
      <c r="U435" s="209"/>
      <c r="V435" s="209"/>
      <c r="W435" s="209"/>
      <c r="X435" s="209"/>
      <c r="Y435" s="209"/>
      <c r="Z435" s="209"/>
      <c r="AA435" s="209"/>
      <c r="AB435" s="209"/>
      <c r="AC435" s="209"/>
      <c r="AD435" s="209"/>
      <c r="AE435" s="209"/>
      <c r="AF435" s="209"/>
      <c r="AG435" s="209"/>
      <c r="AH435" s="209"/>
      <c r="AI435" s="209"/>
      <c r="AJ435" s="209"/>
      <c r="AK435" s="209"/>
      <c r="AL435" s="209"/>
      <c r="AM435" s="209"/>
      <c r="AN435" s="209"/>
      <c r="AO435" s="209"/>
      <c r="AP435" s="209"/>
      <c r="AQ435" s="209"/>
    </row>
    <row r="436" spans="1:43">
      <c r="A436" s="209"/>
      <c r="B436" s="209"/>
      <c r="C436" s="209"/>
      <c r="D436" s="209"/>
      <c r="E436" s="209"/>
      <c r="F436" s="209"/>
      <c r="G436" s="209"/>
      <c r="H436" s="209"/>
      <c r="I436" s="209"/>
      <c r="J436" s="209"/>
      <c r="K436" s="209"/>
      <c r="L436" s="209"/>
      <c r="M436" s="209"/>
      <c r="N436" s="209"/>
      <c r="O436" s="209"/>
      <c r="P436" s="209"/>
      <c r="Q436" s="209"/>
      <c r="R436" s="209"/>
      <c r="S436" s="209"/>
      <c r="T436" s="209"/>
      <c r="U436" s="209"/>
      <c r="V436" s="209"/>
      <c r="W436" s="209"/>
      <c r="X436" s="209"/>
      <c r="Y436" s="209"/>
      <c r="Z436" s="209"/>
      <c r="AA436" s="209"/>
      <c r="AB436" s="209"/>
      <c r="AC436" s="209"/>
      <c r="AD436" s="209"/>
      <c r="AE436" s="209"/>
      <c r="AF436" s="209"/>
      <c r="AG436" s="209"/>
      <c r="AH436" s="209"/>
      <c r="AI436" s="209"/>
      <c r="AJ436" s="209"/>
      <c r="AK436" s="209"/>
      <c r="AL436" s="209"/>
      <c r="AM436" s="209"/>
      <c r="AN436" s="209"/>
      <c r="AO436" s="209"/>
      <c r="AP436" s="209"/>
      <c r="AQ436" s="209"/>
    </row>
    <row r="437" spans="1:43">
      <c r="A437" s="209"/>
      <c r="B437" s="209"/>
      <c r="C437" s="209"/>
      <c r="D437" s="209"/>
      <c r="E437" s="209"/>
      <c r="F437" s="209"/>
      <c r="G437" s="209"/>
      <c r="H437" s="209"/>
      <c r="I437" s="209"/>
      <c r="J437" s="209"/>
      <c r="K437" s="209"/>
      <c r="L437" s="209"/>
      <c r="M437" s="209"/>
      <c r="N437" s="209"/>
      <c r="O437" s="209"/>
      <c r="P437" s="209"/>
      <c r="Q437" s="209"/>
      <c r="R437" s="209"/>
      <c r="S437" s="209"/>
      <c r="T437" s="209"/>
      <c r="U437" s="209"/>
      <c r="V437" s="209"/>
      <c r="W437" s="209"/>
      <c r="X437" s="209"/>
      <c r="Y437" s="209"/>
      <c r="Z437" s="209"/>
      <c r="AA437" s="209"/>
      <c r="AB437" s="209"/>
      <c r="AC437" s="209"/>
      <c r="AD437" s="209"/>
      <c r="AE437" s="209"/>
      <c r="AF437" s="209"/>
      <c r="AG437" s="209"/>
      <c r="AH437" s="209"/>
      <c r="AI437" s="209"/>
      <c r="AJ437" s="209"/>
      <c r="AK437" s="209"/>
      <c r="AL437" s="209"/>
      <c r="AM437" s="209"/>
      <c r="AN437" s="209"/>
      <c r="AO437" s="209"/>
      <c r="AP437" s="209"/>
      <c r="AQ437" s="209"/>
    </row>
    <row r="438" spans="1:43">
      <c r="A438" s="209"/>
      <c r="B438" s="209"/>
      <c r="C438" s="209"/>
      <c r="D438" s="209"/>
      <c r="E438" s="209"/>
      <c r="F438" s="209"/>
      <c r="G438" s="209"/>
      <c r="H438" s="209"/>
      <c r="I438" s="209"/>
      <c r="J438" s="209"/>
      <c r="K438" s="209"/>
      <c r="L438" s="209"/>
      <c r="M438" s="209"/>
      <c r="N438" s="209"/>
      <c r="O438" s="209"/>
      <c r="P438" s="209"/>
      <c r="Q438" s="209"/>
      <c r="R438" s="209"/>
      <c r="S438" s="209"/>
      <c r="T438" s="209"/>
      <c r="U438" s="209"/>
      <c r="V438" s="209"/>
      <c r="W438" s="209"/>
      <c r="X438" s="209"/>
      <c r="Y438" s="209"/>
      <c r="Z438" s="209"/>
      <c r="AA438" s="209"/>
      <c r="AB438" s="209"/>
      <c r="AC438" s="209"/>
      <c r="AD438" s="209"/>
      <c r="AE438" s="209"/>
      <c r="AF438" s="209"/>
      <c r="AG438" s="209"/>
      <c r="AH438" s="209"/>
      <c r="AI438" s="209"/>
      <c r="AJ438" s="209"/>
      <c r="AK438" s="209"/>
      <c r="AL438" s="209"/>
      <c r="AM438" s="209"/>
      <c r="AN438" s="209"/>
      <c r="AO438" s="209"/>
      <c r="AP438" s="209"/>
      <c r="AQ438" s="209"/>
    </row>
    <row r="439" spans="1:43">
      <c r="A439" s="209"/>
      <c r="B439" s="209"/>
      <c r="C439" s="209"/>
      <c r="D439" s="209"/>
      <c r="E439" s="209"/>
      <c r="F439" s="209"/>
      <c r="G439" s="209"/>
      <c r="H439" s="209"/>
      <c r="I439" s="209"/>
      <c r="J439" s="209"/>
      <c r="K439" s="209"/>
      <c r="L439" s="209"/>
      <c r="M439" s="209"/>
      <c r="N439" s="209"/>
      <c r="O439" s="209"/>
      <c r="P439" s="209"/>
      <c r="Q439" s="209"/>
      <c r="R439" s="209"/>
      <c r="S439" s="209"/>
      <c r="T439" s="209"/>
      <c r="U439" s="209"/>
      <c r="V439" s="209"/>
      <c r="W439" s="209"/>
      <c r="X439" s="209"/>
      <c r="Y439" s="209"/>
      <c r="Z439" s="209"/>
      <c r="AA439" s="209"/>
      <c r="AB439" s="209"/>
      <c r="AC439" s="209"/>
      <c r="AD439" s="209"/>
      <c r="AE439" s="209"/>
      <c r="AF439" s="209"/>
      <c r="AG439" s="209"/>
      <c r="AH439" s="209"/>
      <c r="AI439" s="209"/>
      <c r="AJ439" s="209"/>
      <c r="AK439" s="209"/>
      <c r="AL439" s="209"/>
      <c r="AM439" s="209"/>
      <c r="AN439" s="209"/>
      <c r="AO439" s="209"/>
      <c r="AP439" s="209"/>
      <c r="AQ439" s="209"/>
    </row>
    <row r="440" spans="1:43">
      <c r="A440" s="209"/>
      <c r="B440" s="209"/>
      <c r="C440" s="209"/>
      <c r="D440" s="209"/>
      <c r="E440" s="209"/>
      <c r="F440" s="209"/>
      <c r="G440" s="209"/>
      <c r="H440" s="209"/>
      <c r="I440" s="209"/>
      <c r="J440" s="209"/>
      <c r="K440" s="209"/>
      <c r="L440" s="209"/>
      <c r="M440" s="209"/>
      <c r="N440" s="209"/>
      <c r="O440" s="209"/>
      <c r="P440" s="209"/>
      <c r="Q440" s="209"/>
      <c r="R440" s="209"/>
      <c r="S440" s="209"/>
      <c r="T440" s="209"/>
      <c r="U440" s="209"/>
      <c r="V440" s="209"/>
      <c r="W440" s="209"/>
      <c r="X440" s="209"/>
      <c r="Y440" s="209"/>
      <c r="Z440" s="209"/>
      <c r="AA440" s="209"/>
      <c r="AB440" s="209"/>
      <c r="AC440" s="209"/>
      <c r="AD440" s="209"/>
      <c r="AE440" s="209"/>
      <c r="AF440" s="209"/>
      <c r="AG440" s="209"/>
      <c r="AH440" s="209"/>
      <c r="AI440" s="209"/>
      <c r="AJ440" s="209"/>
      <c r="AK440" s="209"/>
      <c r="AL440" s="209"/>
      <c r="AM440" s="209"/>
      <c r="AN440" s="209"/>
      <c r="AO440" s="209"/>
      <c r="AP440" s="209"/>
      <c r="AQ440" s="209"/>
    </row>
    <row r="441" spans="1:43">
      <c r="A441" s="209"/>
      <c r="B441" s="209"/>
      <c r="C441" s="209"/>
      <c r="D441" s="209"/>
      <c r="E441" s="209"/>
      <c r="F441" s="209"/>
      <c r="G441" s="209"/>
      <c r="H441" s="209"/>
      <c r="I441" s="209"/>
      <c r="J441" s="209"/>
      <c r="K441" s="209"/>
      <c r="L441" s="209"/>
      <c r="M441" s="209"/>
      <c r="N441" s="209"/>
      <c r="O441" s="209"/>
      <c r="P441" s="209"/>
      <c r="Q441" s="209"/>
      <c r="R441" s="209"/>
      <c r="S441" s="209"/>
      <c r="T441" s="209"/>
      <c r="U441" s="209"/>
      <c r="V441" s="209"/>
      <c r="W441" s="209"/>
      <c r="X441" s="209"/>
      <c r="Y441" s="209"/>
      <c r="Z441" s="209"/>
      <c r="AA441" s="209"/>
      <c r="AB441" s="209"/>
      <c r="AC441" s="209"/>
      <c r="AD441" s="209"/>
      <c r="AE441" s="209"/>
      <c r="AF441" s="209"/>
      <c r="AG441" s="209"/>
      <c r="AH441" s="209"/>
      <c r="AI441" s="209"/>
      <c r="AJ441" s="209"/>
      <c r="AK441" s="209"/>
      <c r="AL441" s="209"/>
      <c r="AM441" s="209"/>
      <c r="AN441" s="209"/>
      <c r="AO441" s="209"/>
      <c r="AP441" s="209"/>
      <c r="AQ441" s="209"/>
    </row>
    <row r="442" spans="1:43">
      <c r="A442" s="209"/>
      <c r="B442" s="209"/>
      <c r="C442" s="209"/>
      <c r="D442" s="209"/>
      <c r="E442" s="209"/>
      <c r="F442" s="209"/>
      <c r="G442" s="209"/>
      <c r="H442" s="209"/>
      <c r="I442" s="209"/>
      <c r="J442" s="209"/>
      <c r="K442" s="209"/>
      <c r="L442" s="209"/>
      <c r="M442" s="209"/>
      <c r="N442" s="209"/>
      <c r="O442" s="209"/>
      <c r="P442" s="209"/>
      <c r="Q442" s="209"/>
      <c r="R442" s="209"/>
      <c r="S442" s="209"/>
      <c r="T442" s="209"/>
      <c r="U442" s="209"/>
      <c r="V442" s="209"/>
      <c r="W442" s="209"/>
      <c r="X442" s="209"/>
      <c r="Y442" s="209"/>
      <c r="Z442" s="209"/>
      <c r="AA442" s="209"/>
      <c r="AB442" s="209"/>
      <c r="AC442" s="209"/>
      <c r="AD442" s="209"/>
      <c r="AE442" s="209"/>
      <c r="AF442" s="209"/>
      <c r="AG442" s="209"/>
      <c r="AH442" s="209"/>
      <c r="AI442" s="209"/>
      <c r="AJ442" s="209"/>
      <c r="AK442" s="209"/>
      <c r="AL442" s="209"/>
      <c r="AM442" s="209"/>
      <c r="AN442" s="209"/>
      <c r="AO442" s="209"/>
      <c r="AP442" s="209"/>
      <c r="AQ442" s="209"/>
    </row>
    <row r="443" spans="1:43">
      <c r="A443" s="209"/>
      <c r="B443" s="209"/>
      <c r="C443" s="209"/>
      <c r="D443" s="209"/>
      <c r="E443" s="209"/>
      <c r="F443" s="209"/>
      <c r="G443" s="209"/>
      <c r="H443" s="209"/>
      <c r="I443" s="209"/>
      <c r="J443" s="209"/>
      <c r="K443" s="209"/>
      <c r="L443" s="209"/>
      <c r="M443" s="209"/>
      <c r="N443" s="209"/>
      <c r="O443" s="209"/>
      <c r="P443" s="209"/>
      <c r="Q443" s="209"/>
      <c r="R443" s="209"/>
      <c r="S443" s="209"/>
      <c r="T443" s="209"/>
      <c r="U443" s="209"/>
      <c r="V443" s="209"/>
      <c r="W443" s="209"/>
      <c r="X443" s="209"/>
      <c r="Y443" s="209"/>
      <c r="Z443" s="209"/>
      <c r="AA443" s="209"/>
      <c r="AB443" s="209"/>
      <c r="AC443" s="209"/>
      <c r="AD443" s="209"/>
      <c r="AE443" s="209"/>
      <c r="AF443" s="209"/>
      <c r="AG443" s="209"/>
      <c r="AH443" s="209"/>
      <c r="AI443" s="209"/>
      <c r="AJ443" s="209"/>
      <c r="AK443" s="209"/>
      <c r="AL443" s="209"/>
      <c r="AM443" s="209"/>
      <c r="AN443" s="209"/>
      <c r="AO443" s="209"/>
      <c r="AP443" s="209"/>
      <c r="AQ443" s="209"/>
    </row>
    <row r="444" spans="1:43">
      <c r="A444" s="209"/>
      <c r="B444" s="209"/>
      <c r="C444" s="209"/>
      <c r="D444" s="209"/>
      <c r="E444" s="209"/>
      <c r="F444" s="209"/>
      <c r="G444" s="209"/>
      <c r="H444" s="209"/>
      <c r="I444" s="209"/>
      <c r="J444" s="209"/>
      <c r="K444" s="209"/>
      <c r="L444" s="209"/>
      <c r="M444" s="209"/>
      <c r="N444" s="209"/>
      <c r="O444" s="209"/>
      <c r="P444" s="209"/>
      <c r="Q444" s="209"/>
      <c r="R444" s="209"/>
      <c r="S444" s="209"/>
      <c r="T444" s="209"/>
      <c r="U444" s="209"/>
      <c r="V444" s="209"/>
      <c r="W444" s="209"/>
      <c r="X444" s="209"/>
      <c r="Y444" s="209"/>
      <c r="Z444" s="209"/>
      <c r="AA444" s="209"/>
      <c r="AB444" s="209"/>
      <c r="AC444" s="209"/>
      <c r="AD444" s="209"/>
      <c r="AE444" s="209"/>
      <c r="AF444" s="209"/>
      <c r="AG444" s="209"/>
      <c r="AH444" s="209"/>
      <c r="AI444" s="209"/>
      <c r="AJ444" s="209"/>
      <c r="AK444" s="209"/>
      <c r="AL444" s="209"/>
      <c r="AM444" s="209"/>
      <c r="AN444" s="209"/>
      <c r="AO444" s="209"/>
      <c r="AP444" s="209"/>
      <c r="AQ444" s="209"/>
    </row>
    <row r="445" spans="1:43">
      <c r="A445" s="209"/>
      <c r="B445" s="209"/>
      <c r="C445" s="209"/>
      <c r="D445" s="209"/>
      <c r="E445" s="209"/>
      <c r="F445" s="209"/>
      <c r="G445" s="209"/>
      <c r="H445" s="209"/>
      <c r="I445" s="209"/>
      <c r="J445" s="209"/>
      <c r="K445" s="209"/>
      <c r="L445" s="209"/>
      <c r="M445" s="209"/>
      <c r="N445" s="209"/>
      <c r="O445" s="209"/>
      <c r="P445" s="209"/>
      <c r="Q445" s="209"/>
      <c r="R445" s="209"/>
      <c r="S445" s="209"/>
      <c r="T445" s="209"/>
      <c r="U445" s="209"/>
      <c r="V445" s="209"/>
      <c r="W445" s="209"/>
      <c r="X445" s="209"/>
      <c r="Y445" s="209"/>
      <c r="Z445" s="209"/>
      <c r="AA445" s="209"/>
      <c r="AB445" s="209"/>
      <c r="AC445" s="209"/>
      <c r="AD445" s="209"/>
      <c r="AE445" s="209"/>
      <c r="AF445" s="209"/>
      <c r="AG445" s="209"/>
      <c r="AH445" s="209"/>
      <c r="AI445" s="209"/>
      <c r="AJ445" s="209"/>
      <c r="AK445" s="209"/>
      <c r="AL445" s="209"/>
      <c r="AM445" s="209"/>
      <c r="AN445" s="209"/>
      <c r="AO445" s="209"/>
      <c r="AP445" s="209"/>
      <c r="AQ445" s="209"/>
    </row>
    <row r="446" spans="1:43">
      <c r="A446" s="209"/>
      <c r="B446" s="209"/>
      <c r="C446" s="209"/>
      <c r="D446" s="209"/>
      <c r="E446" s="209"/>
      <c r="F446" s="209"/>
      <c r="G446" s="209"/>
      <c r="H446" s="209"/>
      <c r="I446" s="209"/>
      <c r="J446" s="209"/>
      <c r="K446" s="209"/>
      <c r="L446" s="209"/>
      <c r="M446" s="209"/>
      <c r="N446" s="209"/>
      <c r="O446" s="209"/>
      <c r="P446" s="209"/>
      <c r="Q446" s="209"/>
      <c r="R446" s="209"/>
      <c r="S446" s="209"/>
      <c r="T446" s="209"/>
      <c r="U446" s="209"/>
      <c r="V446" s="209"/>
      <c r="W446" s="209"/>
      <c r="X446" s="209"/>
      <c r="Y446" s="209"/>
      <c r="Z446" s="209"/>
      <c r="AA446" s="209"/>
      <c r="AB446" s="209"/>
      <c r="AC446" s="209"/>
      <c r="AD446" s="209"/>
      <c r="AE446" s="209"/>
      <c r="AF446" s="209"/>
      <c r="AG446" s="209"/>
      <c r="AH446" s="209"/>
      <c r="AI446" s="209"/>
      <c r="AJ446" s="209"/>
      <c r="AK446" s="209"/>
      <c r="AL446" s="209"/>
      <c r="AM446" s="209"/>
      <c r="AN446" s="209"/>
      <c r="AO446" s="209"/>
      <c r="AP446" s="209"/>
      <c r="AQ446" s="209"/>
    </row>
    <row r="447" spans="1:43">
      <c r="A447" s="209"/>
      <c r="B447" s="209"/>
      <c r="C447" s="209"/>
      <c r="D447" s="209"/>
      <c r="E447" s="209"/>
      <c r="F447" s="209"/>
      <c r="G447" s="209"/>
      <c r="H447" s="209"/>
      <c r="I447" s="209"/>
      <c r="J447" s="209"/>
      <c r="K447" s="209"/>
      <c r="L447" s="209"/>
      <c r="M447" s="209"/>
      <c r="N447" s="209"/>
      <c r="O447" s="209"/>
      <c r="P447" s="209"/>
      <c r="Q447" s="209"/>
      <c r="R447" s="209"/>
      <c r="S447" s="209"/>
      <c r="T447" s="209"/>
      <c r="U447" s="209"/>
      <c r="V447" s="209"/>
      <c r="W447" s="209"/>
      <c r="X447" s="209"/>
      <c r="Y447" s="209"/>
      <c r="Z447" s="209"/>
      <c r="AA447" s="209"/>
      <c r="AB447" s="209"/>
      <c r="AC447" s="209"/>
      <c r="AD447" s="209"/>
      <c r="AE447" s="209"/>
      <c r="AF447" s="209"/>
      <c r="AG447" s="209"/>
      <c r="AH447" s="209"/>
      <c r="AI447" s="209"/>
      <c r="AJ447" s="209"/>
      <c r="AK447" s="209"/>
      <c r="AL447" s="209"/>
      <c r="AM447" s="209"/>
      <c r="AN447" s="209"/>
      <c r="AO447" s="209"/>
      <c r="AP447" s="209"/>
      <c r="AQ447" s="209"/>
    </row>
    <row r="448" spans="1:43">
      <c r="A448" s="209"/>
      <c r="B448" s="209"/>
      <c r="C448" s="209"/>
      <c r="D448" s="209"/>
      <c r="E448" s="209"/>
      <c r="F448" s="209"/>
      <c r="G448" s="209"/>
      <c r="H448" s="209"/>
      <c r="I448" s="209"/>
      <c r="J448" s="209"/>
      <c r="K448" s="209"/>
      <c r="L448" s="209"/>
      <c r="M448" s="209"/>
      <c r="N448" s="209"/>
      <c r="O448" s="209"/>
      <c r="P448" s="209"/>
      <c r="Q448" s="209"/>
      <c r="R448" s="209"/>
      <c r="S448" s="209"/>
      <c r="T448" s="209"/>
      <c r="U448" s="209"/>
      <c r="V448" s="209"/>
      <c r="W448" s="209"/>
      <c r="X448" s="209"/>
      <c r="Y448" s="209"/>
      <c r="Z448" s="209"/>
      <c r="AA448" s="209"/>
      <c r="AB448" s="209"/>
      <c r="AC448" s="209"/>
      <c r="AD448" s="209"/>
      <c r="AE448" s="209"/>
      <c r="AF448" s="209"/>
      <c r="AG448" s="209"/>
      <c r="AH448" s="209"/>
      <c r="AI448" s="209"/>
      <c r="AJ448" s="209"/>
      <c r="AK448" s="209"/>
      <c r="AL448" s="209"/>
      <c r="AM448" s="209"/>
      <c r="AN448" s="209"/>
      <c r="AO448" s="209"/>
      <c r="AP448" s="209"/>
      <c r="AQ448" s="209"/>
    </row>
    <row r="449" spans="1:43">
      <c r="A449" s="209"/>
      <c r="B449" s="209"/>
      <c r="C449" s="209"/>
      <c r="D449" s="209"/>
      <c r="E449" s="209"/>
      <c r="F449" s="209"/>
      <c r="G449" s="209"/>
      <c r="H449" s="209"/>
      <c r="I449" s="209"/>
      <c r="J449" s="209"/>
      <c r="K449" s="209"/>
      <c r="L449" s="209"/>
      <c r="M449" s="209"/>
      <c r="N449" s="209"/>
      <c r="O449" s="209"/>
      <c r="P449" s="209"/>
      <c r="Q449" s="209"/>
      <c r="R449" s="209"/>
      <c r="S449" s="209"/>
      <c r="T449" s="209"/>
      <c r="U449" s="209"/>
      <c r="V449" s="209"/>
      <c r="W449" s="209"/>
      <c r="X449" s="209"/>
      <c r="Y449" s="209"/>
      <c r="Z449" s="209"/>
      <c r="AA449" s="209"/>
      <c r="AB449" s="209"/>
      <c r="AC449" s="209"/>
      <c r="AD449" s="209"/>
      <c r="AE449" s="209"/>
      <c r="AF449" s="209"/>
      <c r="AG449" s="209"/>
      <c r="AH449" s="209"/>
      <c r="AI449" s="209"/>
      <c r="AJ449" s="209"/>
      <c r="AK449" s="209"/>
      <c r="AL449" s="209"/>
      <c r="AM449" s="209"/>
      <c r="AN449" s="209"/>
      <c r="AO449" s="209"/>
      <c r="AP449" s="209"/>
      <c r="AQ449" s="209"/>
    </row>
    <row r="450" spans="1:43">
      <c r="A450" s="209"/>
      <c r="B450" s="209"/>
      <c r="C450" s="209"/>
      <c r="D450" s="209"/>
      <c r="E450" s="209"/>
      <c r="F450" s="209"/>
      <c r="G450" s="209"/>
      <c r="H450" s="209"/>
      <c r="I450" s="209"/>
      <c r="J450" s="209"/>
      <c r="K450" s="209"/>
      <c r="L450" s="209"/>
      <c r="M450" s="209"/>
      <c r="N450" s="209"/>
      <c r="O450" s="209"/>
      <c r="P450" s="209"/>
      <c r="Q450" s="209"/>
      <c r="R450" s="209"/>
      <c r="S450" s="209"/>
      <c r="T450" s="209"/>
      <c r="U450" s="209"/>
      <c r="V450" s="209"/>
      <c r="W450" s="209"/>
      <c r="X450" s="209"/>
      <c r="Y450" s="209"/>
      <c r="Z450" s="209"/>
      <c r="AA450" s="209"/>
      <c r="AB450" s="209"/>
      <c r="AC450" s="209"/>
      <c r="AD450" s="209"/>
      <c r="AE450" s="209"/>
      <c r="AF450" s="209"/>
      <c r="AG450" s="209"/>
      <c r="AH450" s="209"/>
      <c r="AI450" s="209"/>
      <c r="AJ450" s="209"/>
      <c r="AK450" s="209"/>
      <c r="AL450" s="209"/>
      <c r="AM450" s="209"/>
      <c r="AN450" s="209"/>
      <c r="AO450" s="209"/>
      <c r="AP450" s="209"/>
      <c r="AQ450" s="209"/>
    </row>
    <row r="451" spans="1:43">
      <c r="A451" s="209"/>
      <c r="B451" s="209"/>
      <c r="C451" s="209"/>
      <c r="D451" s="209"/>
      <c r="E451" s="209"/>
      <c r="F451" s="209"/>
      <c r="G451" s="209"/>
      <c r="H451" s="209"/>
      <c r="I451" s="209"/>
      <c r="J451" s="209"/>
      <c r="K451" s="209"/>
      <c r="L451" s="209"/>
      <c r="M451" s="209"/>
      <c r="N451" s="209"/>
      <c r="O451" s="209"/>
      <c r="P451" s="209"/>
      <c r="Q451" s="209"/>
      <c r="R451" s="209"/>
      <c r="S451" s="209"/>
      <c r="T451" s="209"/>
      <c r="U451" s="209"/>
      <c r="V451" s="209"/>
      <c r="W451" s="209"/>
      <c r="X451" s="209"/>
      <c r="Y451" s="209"/>
      <c r="Z451" s="209"/>
      <c r="AA451" s="209"/>
      <c r="AB451" s="209"/>
      <c r="AC451" s="209"/>
      <c r="AD451" s="209"/>
      <c r="AE451" s="209"/>
      <c r="AF451" s="209"/>
      <c r="AG451" s="209"/>
      <c r="AH451" s="209"/>
      <c r="AI451" s="209"/>
      <c r="AJ451" s="209"/>
      <c r="AK451" s="209"/>
      <c r="AL451" s="209"/>
      <c r="AM451" s="209"/>
      <c r="AN451" s="209"/>
      <c r="AO451" s="209"/>
      <c r="AP451" s="209"/>
      <c r="AQ451" s="209"/>
    </row>
    <row r="452" spans="1:43">
      <c r="A452" s="209"/>
      <c r="B452" s="209"/>
      <c r="C452" s="209"/>
      <c r="D452" s="209"/>
      <c r="E452" s="209"/>
      <c r="F452" s="209"/>
      <c r="G452" s="209"/>
      <c r="H452" s="209"/>
      <c r="I452" s="209"/>
      <c r="J452" s="209"/>
      <c r="K452" s="209"/>
      <c r="L452" s="209"/>
      <c r="M452" s="209"/>
      <c r="N452" s="209"/>
      <c r="O452" s="209"/>
      <c r="P452" s="209"/>
      <c r="Q452" s="209"/>
      <c r="R452" s="209"/>
      <c r="S452" s="209"/>
      <c r="T452" s="209"/>
      <c r="U452" s="209"/>
      <c r="V452" s="209"/>
      <c r="W452" s="209"/>
      <c r="X452" s="209"/>
      <c r="Y452" s="209"/>
      <c r="Z452" s="209"/>
      <c r="AA452" s="209"/>
      <c r="AB452" s="209"/>
      <c r="AC452" s="209"/>
      <c r="AD452" s="209"/>
      <c r="AE452" s="209"/>
      <c r="AF452" s="209"/>
      <c r="AG452" s="209"/>
      <c r="AH452" s="209"/>
      <c r="AI452" s="209"/>
      <c r="AJ452" s="209"/>
      <c r="AK452" s="209"/>
      <c r="AL452" s="209"/>
      <c r="AM452" s="209"/>
      <c r="AN452" s="209"/>
      <c r="AO452" s="209"/>
      <c r="AP452" s="209"/>
      <c r="AQ452" s="209"/>
    </row>
    <row r="453" spans="1:43">
      <c r="A453" s="209"/>
      <c r="B453" s="209"/>
      <c r="C453" s="209"/>
      <c r="D453" s="209"/>
      <c r="E453" s="209"/>
      <c r="F453" s="209"/>
      <c r="G453" s="209"/>
      <c r="H453" s="209"/>
      <c r="I453" s="209"/>
      <c r="J453" s="209"/>
      <c r="K453" s="209"/>
      <c r="L453" s="209"/>
      <c r="M453" s="209"/>
      <c r="N453" s="209"/>
      <c r="O453" s="209"/>
      <c r="P453" s="209"/>
      <c r="Q453" s="209"/>
      <c r="R453" s="209"/>
      <c r="S453" s="209"/>
      <c r="T453" s="209"/>
      <c r="U453" s="209"/>
      <c r="V453" s="209"/>
      <c r="W453" s="209"/>
      <c r="X453" s="209"/>
      <c r="Y453" s="209"/>
      <c r="Z453" s="209"/>
      <c r="AA453" s="209"/>
      <c r="AB453" s="209"/>
      <c r="AC453" s="209"/>
      <c r="AD453" s="209"/>
      <c r="AE453" s="209"/>
      <c r="AF453" s="209"/>
      <c r="AG453" s="209"/>
      <c r="AH453" s="209"/>
      <c r="AI453" s="209"/>
      <c r="AJ453" s="209"/>
      <c r="AK453" s="209"/>
      <c r="AL453" s="209"/>
      <c r="AM453" s="209"/>
      <c r="AN453" s="209"/>
      <c r="AO453" s="209"/>
      <c r="AP453" s="209"/>
      <c r="AQ453" s="209"/>
    </row>
    <row r="454" spans="1:43">
      <c r="A454" s="209"/>
      <c r="B454" s="209"/>
      <c r="C454" s="209"/>
      <c r="D454" s="209"/>
      <c r="E454" s="209"/>
      <c r="F454" s="209"/>
      <c r="G454" s="209"/>
      <c r="H454" s="209"/>
      <c r="I454" s="209"/>
      <c r="J454" s="209"/>
      <c r="K454" s="209"/>
      <c r="L454" s="209"/>
      <c r="M454" s="209"/>
      <c r="N454" s="209"/>
      <c r="O454" s="209"/>
      <c r="P454" s="209"/>
      <c r="Q454" s="209"/>
      <c r="R454" s="209"/>
      <c r="S454" s="209"/>
      <c r="T454" s="209"/>
      <c r="U454" s="209"/>
      <c r="V454" s="209"/>
      <c r="W454" s="209"/>
      <c r="X454" s="209"/>
      <c r="Y454" s="209"/>
      <c r="Z454" s="209"/>
      <c r="AA454" s="209"/>
      <c r="AB454" s="209"/>
      <c r="AC454" s="209"/>
      <c r="AD454" s="209"/>
      <c r="AE454" s="209"/>
      <c r="AF454" s="209"/>
      <c r="AG454" s="209"/>
      <c r="AH454" s="209"/>
      <c r="AI454" s="209"/>
      <c r="AJ454" s="209"/>
      <c r="AK454" s="209"/>
      <c r="AL454" s="209"/>
      <c r="AM454" s="209"/>
      <c r="AN454" s="209"/>
      <c r="AO454" s="209"/>
      <c r="AP454" s="209"/>
      <c r="AQ454" s="209"/>
    </row>
    <row r="455" spans="1:43">
      <c r="A455" s="209"/>
      <c r="B455" s="209"/>
      <c r="C455" s="209"/>
      <c r="D455" s="209"/>
      <c r="E455" s="209"/>
      <c r="F455" s="209"/>
      <c r="G455" s="209"/>
      <c r="H455" s="209"/>
      <c r="I455" s="209"/>
      <c r="J455" s="209"/>
      <c r="K455" s="209"/>
      <c r="L455" s="209"/>
      <c r="M455" s="209"/>
      <c r="N455" s="209"/>
      <c r="O455" s="209"/>
      <c r="P455" s="209"/>
      <c r="Q455" s="209"/>
      <c r="R455" s="209"/>
      <c r="S455" s="209"/>
      <c r="T455" s="209"/>
      <c r="U455" s="209"/>
      <c r="V455" s="209"/>
      <c r="W455" s="209"/>
      <c r="X455" s="209"/>
      <c r="Y455" s="209"/>
      <c r="Z455" s="209"/>
      <c r="AA455" s="209"/>
      <c r="AB455" s="209"/>
      <c r="AC455" s="209"/>
      <c r="AD455" s="209"/>
      <c r="AE455" s="209"/>
      <c r="AF455" s="209"/>
      <c r="AG455" s="209"/>
      <c r="AH455" s="209"/>
      <c r="AI455" s="209"/>
      <c r="AJ455" s="209"/>
      <c r="AK455" s="209"/>
      <c r="AL455" s="209"/>
      <c r="AM455" s="209"/>
      <c r="AN455" s="209"/>
      <c r="AO455" s="209"/>
      <c r="AP455" s="209"/>
      <c r="AQ455" s="209"/>
    </row>
    <row r="456" spans="1:43">
      <c r="A456" s="209"/>
      <c r="B456" s="209"/>
      <c r="C456" s="209"/>
      <c r="D456" s="209"/>
      <c r="E456" s="209"/>
      <c r="F456" s="209"/>
      <c r="G456" s="209"/>
      <c r="H456" s="209"/>
      <c r="I456" s="209"/>
      <c r="J456" s="209"/>
      <c r="K456" s="209"/>
      <c r="L456" s="209"/>
      <c r="M456" s="209"/>
      <c r="N456" s="209"/>
      <c r="O456" s="209"/>
      <c r="P456" s="209"/>
      <c r="Q456" s="209"/>
      <c r="R456" s="209"/>
      <c r="S456" s="209"/>
      <c r="T456" s="209"/>
      <c r="U456" s="209"/>
      <c r="V456" s="209"/>
      <c r="W456" s="209"/>
      <c r="X456" s="209"/>
      <c r="Y456" s="209"/>
      <c r="Z456" s="209"/>
      <c r="AA456" s="209"/>
      <c r="AB456" s="209"/>
      <c r="AC456" s="209"/>
      <c r="AD456" s="209"/>
      <c r="AE456" s="209"/>
      <c r="AF456" s="209"/>
      <c r="AG456" s="209"/>
      <c r="AH456" s="209"/>
      <c r="AI456" s="209"/>
      <c r="AJ456" s="209"/>
      <c r="AK456" s="209"/>
      <c r="AL456" s="209"/>
      <c r="AM456" s="209"/>
      <c r="AN456" s="209"/>
      <c r="AO456" s="209"/>
      <c r="AP456" s="209"/>
      <c r="AQ456" s="209"/>
    </row>
    <row r="457" spans="1:43">
      <c r="A457" s="209"/>
      <c r="B457" s="209"/>
      <c r="C457" s="209"/>
      <c r="D457" s="209"/>
      <c r="E457" s="209"/>
      <c r="F457" s="209"/>
      <c r="G457" s="209"/>
      <c r="H457" s="209"/>
      <c r="I457" s="209"/>
      <c r="J457" s="209"/>
      <c r="K457" s="209"/>
      <c r="L457" s="209"/>
      <c r="M457" s="209"/>
      <c r="N457" s="209"/>
      <c r="O457" s="209"/>
      <c r="P457" s="209"/>
      <c r="Q457" s="209"/>
      <c r="R457" s="209"/>
      <c r="S457" s="209"/>
      <c r="T457" s="209"/>
      <c r="U457" s="209"/>
      <c r="V457" s="209"/>
      <c r="W457" s="209"/>
      <c r="X457" s="209"/>
      <c r="Y457" s="209"/>
      <c r="Z457" s="209"/>
      <c r="AA457" s="209"/>
      <c r="AB457" s="209"/>
      <c r="AC457" s="209"/>
      <c r="AD457" s="209"/>
      <c r="AE457" s="209"/>
      <c r="AF457" s="209"/>
      <c r="AG457" s="209"/>
      <c r="AH457" s="209"/>
      <c r="AI457" s="209"/>
      <c r="AJ457" s="209"/>
      <c r="AK457" s="209"/>
      <c r="AL457" s="209"/>
      <c r="AM457" s="209"/>
      <c r="AN457" s="209"/>
      <c r="AO457" s="209"/>
      <c r="AP457" s="209"/>
      <c r="AQ457" s="209"/>
    </row>
    <row r="458" spans="1:43">
      <c r="A458" s="209"/>
      <c r="B458" s="209"/>
      <c r="C458" s="209"/>
      <c r="D458" s="209"/>
      <c r="E458" s="209"/>
      <c r="F458" s="209"/>
      <c r="G458" s="209"/>
      <c r="H458" s="209"/>
      <c r="I458" s="209"/>
      <c r="J458" s="209"/>
      <c r="K458" s="209"/>
      <c r="L458" s="209"/>
      <c r="M458" s="209"/>
      <c r="N458" s="209"/>
      <c r="O458" s="209"/>
      <c r="P458" s="209"/>
      <c r="Q458" s="209"/>
      <c r="R458" s="209"/>
      <c r="S458" s="209"/>
      <c r="T458" s="209"/>
      <c r="U458" s="209"/>
      <c r="V458" s="209"/>
      <c r="W458" s="209"/>
      <c r="X458" s="209"/>
      <c r="Y458" s="209"/>
      <c r="Z458" s="209"/>
      <c r="AA458" s="209"/>
      <c r="AB458" s="209"/>
      <c r="AC458" s="209"/>
      <c r="AD458" s="209"/>
      <c r="AE458" s="209"/>
      <c r="AF458" s="209"/>
      <c r="AG458" s="209"/>
      <c r="AH458" s="209"/>
      <c r="AI458" s="209"/>
      <c r="AJ458" s="209"/>
      <c r="AK458" s="209"/>
      <c r="AL458" s="209"/>
      <c r="AM458" s="209"/>
      <c r="AN458" s="209"/>
      <c r="AO458" s="209"/>
      <c r="AP458" s="209"/>
      <c r="AQ458" s="209"/>
    </row>
    <row r="459" spans="1:43">
      <c r="A459" s="209"/>
      <c r="B459" s="209"/>
      <c r="C459" s="209"/>
      <c r="D459" s="209"/>
      <c r="E459" s="209"/>
      <c r="F459" s="209"/>
      <c r="G459" s="209"/>
      <c r="H459" s="209"/>
      <c r="I459" s="209"/>
      <c r="J459" s="209"/>
      <c r="K459" s="209"/>
      <c r="L459" s="209"/>
      <c r="M459" s="209"/>
      <c r="N459" s="209"/>
      <c r="O459" s="209"/>
      <c r="P459" s="209"/>
      <c r="Q459" s="209"/>
      <c r="R459" s="209"/>
      <c r="S459" s="209"/>
      <c r="T459" s="209"/>
      <c r="U459" s="209"/>
      <c r="V459" s="209"/>
      <c r="W459" s="209"/>
      <c r="X459" s="209"/>
      <c r="Y459" s="209"/>
      <c r="Z459" s="209"/>
      <c r="AA459" s="209"/>
      <c r="AB459" s="209"/>
      <c r="AC459" s="209"/>
      <c r="AD459" s="209"/>
      <c r="AE459" s="209"/>
      <c r="AF459" s="209"/>
      <c r="AG459" s="209"/>
      <c r="AH459" s="209"/>
      <c r="AI459" s="209"/>
      <c r="AJ459" s="209"/>
      <c r="AK459" s="209"/>
      <c r="AL459" s="209"/>
      <c r="AM459" s="209"/>
      <c r="AN459" s="209"/>
      <c r="AO459" s="209"/>
      <c r="AP459" s="209"/>
      <c r="AQ459" s="209"/>
    </row>
    <row r="460" spans="1:43">
      <c r="A460" s="209"/>
      <c r="B460" s="209"/>
      <c r="C460" s="209"/>
      <c r="D460" s="209"/>
      <c r="E460" s="209"/>
      <c r="F460" s="209"/>
      <c r="G460" s="209"/>
      <c r="H460" s="209"/>
      <c r="I460" s="209"/>
      <c r="J460" s="209"/>
      <c r="K460" s="209"/>
      <c r="L460" s="209"/>
      <c r="M460" s="209"/>
      <c r="N460" s="209"/>
      <c r="O460" s="209"/>
      <c r="P460" s="209"/>
      <c r="Q460" s="209"/>
      <c r="R460" s="209"/>
      <c r="S460" s="209"/>
      <c r="T460" s="209"/>
      <c r="U460" s="209"/>
      <c r="V460" s="209"/>
      <c r="W460" s="209"/>
      <c r="X460" s="209"/>
      <c r="Y460" s="209"/>
      <c r="Z460" s="209"/>
      <c r="AA460" s="209"/>
      <c r="AB460" s="209"/>
      <c r="AC460" s="209"/>
      <c r="AD460" s="209"/>
      <c r="AE460" s="209"/>
      <c r="AF460" s="209"/>
      <c r="AG460" s="209"/>
      <c r="AH460" s="209"/>
      <c r="AI460" s="209"/>
      <c r="AJ460" s="209"/>
      <c r="AK460" s="209"/>
      <c r="AL460" s="209"/>
      <c r="AM460" s="209"/>
      <c r="AN460" s="209"/>
      <c r="AO460" s="209"/>
      <c r="AP460" s="209"/>
      <c r="AQ460" s="209"/>
    </row>
    <row r="461" spans="1:43">
      <c r="A461" s="209"/>
      <c r="B461" s="209"/>
      <c r="C461" s="209"/>
      <c r="D461" s="209"/>
      <c r="E461" s="209"/>
      <c r="F461" s="209"/>
      <c r="G461" s="209"/>
      <c r="H461" s="209"/>
      <c r="I461" s="209"/>
      <c r="J461" s="209"/>
      <c r="K461" s="209"/>
      <c r="L461" s="209"/>
      <c r="M461" s="209"/>
      <c r="N461" s="209"/>
      <c r="O461" s="209"/>
      <c r="P461" s="209"/>
      <c r="Q461" s="209"/>
      <c r="R461" s="209"/>
      <c r="S461" s="209"/>
      <c r="T461" s="209"/>
      <c r="U461" s="209"/>
      <c r="V461" s="209"/>
      <c r="W461" s="209"/>
      <c r="X461" s="209"/>
      <c r="Y461" s="209"/>
      <c r="Z461" s="209"/>
      <c r="AA461" s="209"/>
      <c r="AB461" s="209"/>
      <c r="AC461" s="209"/>
      <c r="AD461" s="209"/>
      <c r="AE461" s="209"/>
      <c r="AF461" s="209"/>
      <c r="AG461" s="209"/>
      <c r="AH461" s="209"/>
      <c r="AI461" s="209"/>
      <c r="AJ461" s="209"/>
      <c r="AK461" s="209"/>
      <c r="AL461" s="209"/>
      <c r="AM461" s="209"/>
      <c r="AN461" s="209"/>
      <c r="AO461" s="209"/>
      <c r="AP461" s="209"/>
      <c r="AQ461" s="209"/>
    </row>
    <row r="462" spans="1:43">
      <c r="A462" s="209"/>
      <c r="B462" s="209"/>
      <c r="C462" s="209"/>
      <c r="D462" s="209"/>
      <c r="E462" s="209"/>
      <c r="F462" s="209"/>
      <c r="G462" s="209"/>
      <c r="H462" s="209"/>
      <c r="I462" s="209"/>
      <c r="J462" s="209"/>
      <c r="K462" s="209"/>
      <c r="L462" s="209"/>
      <c r="M462" s="209"/>
      <c r="N462" s="209"/>
      <c r="O462" s="209"/>
      <c r="P462" s="209"/>
      <c r="Q462" s="209"/>
      <c r="R462" s="209"/>
      <c r="S462" s="209"/>
      <c r="T462" s="209"/>
      <c r="U462" s="209"/>
      <c r="V462" s="209"/>
      <c r="W462" s="209"/>
      <c r="X462" s="209"/>
      <c r="Y462" s="209"/>
      <c r="Z462" s="209"/>
      <c r="AA462" s="209"/>
      <c r="AB462" s="209"/>
      <c r="AC462" s="209"/>
      <c r="AD462" s="209"/>
      <c r="AE462" s="209"/>
      <c r="AF462" s="209"/>
      <c r="AG462" s="209"/>
      <c r="AH462" s="209"/>
      <c r="AI462" s="209"/>
      <c r="AJ462" s="209"/>
      <c r="AK462" s="209"/>
      <c r="AL462" s="209"/>
      <c r="AM462" s="209"/>
      <c r="AN462" s="209"/>
      <c r="AO462" s="209"/>
      <c r="AP462" s="209"/>
      <c r="AQ462" s="209"/>
    </row>
    <row r="463" spans="1:43">
      <c r="A463" s="209"/>
      <c r="B463" s="209"/>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c r="Y463" s="209"/>
      <c r="Z463" s="209"/>
      <c r="AA463" s="209"/>
      <c r="AB463" s="209"/>
      <c r="AC463" s="209"/>
      <c r="AD463" s="209"/>
      <c r="AE463" s="209"/>
      <c r="AF463" s="209"/>
      <c r="AG463" s="209"/>
      <c r="AH463" s="209"/>
      <c r="AI463" s="209"/>
      <c r="AJ463" s="209"/>
      <c r="AK463" s="209"/>
      <c r="AL463" s="209"/>
      <c r="AM463" s="209"/>
      <c r="AN463" s="209"/>
      <c r="AO463" s="209"/>
      <c r="AP463" s="209"/>
      <c r="AQ463" s="209"/>
    </row>
    <row r="464" spans="1:43">
      <c r="A464" s="209"/>
      <c r="B464" s="209"/>
      <c r="C464" s="209"/>
      <c r="D464" s="209"/>
      <c r="E464" s="209"/>
      <c r="F464" s="209"/>
      <c r="G464" s="209"/>
      <c r="H464" s="209"/>
      <c r="I464" s="209"/>
      <c r="J464" s="209"/>
      <c r="K464" s="209"/>
      <c r="L464" s="209"/>
      <c r="M464" s="209"/>
      <c r="N464" s="209"/>
      <c r="O464" s="209"/>
      <c r="P464" s="209"/>
      <c r="Q464" s="209"/>
      <c r="R464" s="209"/>
      <c r="S464" s="209"/>
      <c r="T464" s="209"/>
      <c r="U464" s="209"/>
      <c r="V464" s="209"/>
      <c r="W464" s="209"/>
      <c r="X464" s="209"/>
      <c r="Y464" s="209"/>
      <c r="Z464" s="209"/>
      <c r="AA464" s="209"/>
      <c r="AB464" s="209"/>
      <c r="AC464" s="209"/>
      <c r="AD464" s="209"/>
      <c r="AE464" s="209"/>
      <c r="AF464" s="209"/>
      <c r="AG464" s="209"/>
      <c r="AH464" s="209"/>
      <c r="AI464" s="209"/>
      <c r="AJ464" s="209"/>
      <c r="AK464" s="209"/>
      <c r="AL464" s="209"/>
      <c r="AM464" s="209"/>
      <c r="AN464" s="209"/>
      <c r="AO464" s="209"/>
      <c r="AP464" s="209"/>
      <c r="AQ464" s="209"/>
    </row>
    <row r="465" spans="1:43">
      <c r="A465" s="209"/>
      <c r="B465" s="209"/>
      <c r="C465" s="209"/>
      <c r="D465" s="209"/>
      <c r="E465" s="209"/>
      <c r="F465" s="209"/>
      <c r="G465" s="209"/>
      <c r="H465" s="209"/>
      <c r="I465" s="209"/>
      <c r="J465" s="209"/>
      <c r="K465" s="209"/>
      <c r="L465" s="209"/>
      <c r="M465" s="209"/>
      <c r="N465" s="209"/>
      <c r="O465" s="209"/>
      <c r="P465" s="209"/>
      <c r="Q465" s="209"/>
      <c r="R465" s="209"/>
      <c r="S465" s="209"/>
      <c r="T465" s="209"/>
      <c r="U465" s="209"/>
      <c r="V465" s="209"/>
      <c r="W465" s="209"/>
      <c r="X465" s="209"/>
      <c r="Y465" s="209"/>
      <c r="Z465" s="209"/>
      <c r="AA465" s="209"/>
      <c r="AB465" s="209"/>
      <c r="AC465" s="209"/>
      <c r="AD465" s="209"/>
      <c r="AE465" s="209"/>
      <c r="AF465" s="209"/>
      <c r="AG465" s="209"/>
      <c r="AH465" s="209"/>
      <c r="AI465" s="209"/>
      <c r="AJ465" s="209"/>
      <c r="AK465" s="209"/>
      <c r="AL465" s="209"/>
      <c r="AM465" s="209"/>
      <c r="AN465" s="209"/>
      <c r="AO465" s="209"/>
      <c r="AP465" s="209"/>
      <c r="AQ465" s="209"/>
    </row>
    <row r="466" spans="1:43">
      <c r="A466" s="209"/>
      <c r="B466" s="209"/>
      <c r="C466" s="209"/>
      <c r="D466" s="209"/>
      <c r="E466" s="209"/>
      <c r="F466" s="209"/>
      <c r="G466" s="209"/>
      <c r="H466" s="209"/>
      <c r="I466" s="209"/>
      <c r="J466" s="209"/>
      <c r="K466" s="209"/>
      <c r="L466" s="209"/>
      <c r="M466" s="209"/>
      <c r="N466" s="209"/>
      <c r="O466" s="209"/>
      <c r="P466" s="209"/>
      <c r="Q466" s="209"/>
      <c r="R466" s="209"/>
      <c r="S466" s="209"/>
      <c r="T466" s="209"/>
      <c r="U466" s="209"/>
      <c r="V466" s="209"/>
      <c r="W466" s="209"/>
      <c r="X466" s="209"/>
      <c r="Y466" s="209"/>
      <c r="Z466" s="209"/>
      <c r="AA466" s="209"/>
      <c r="AB466" s="209"/>
      <c r="AC466" s="209"/>
      <c r="AD466" s="209"/>
      <c r="AE466" s="209"/>
      <c r="AF466" s="209"/>
      <c r="AG466" s="209"/>
      <c r="AH466" s="209"/>
      <c r="AI466" s="209"/>
      <c r="AJ466" s="209"/>
      <c r="AK466" s="209"/>
      <c r="AL466" s="209"/>
      <c r="AM466" s="209"/>
      <c r="AN466" s="209"/>
      <c r="AO466" s="209"/>
      <c r="AP466" s="209"/>
      <c r="AQ466" s="209"/>
    </row>
    <row r="467" spans="1:43">
      <c r="A467" s="209"/>
      <c r="B467" s="209"/>
      <c r="C467" s="209"/>
      <c r="D467" s="209"/>
      <c r="E467" s="209"/>
      <c r="F467" s="209"/>
      <c r="G467" s="209"/>
      <c r="H467" s="209"/>
      <c r="I467" s="209"/>
      <c r="J467" s="209"/>
      <c r="K467" s="209"/>
      <c r="L467" s="209"/>
      <c r="M467" s="209"/>
      <c r="N467" s="209"/>
      <c r="O467" s="209"/>
      <c r="P467" s="209"/>
      <c r="Q467" s="209"/>
      <c r="R467" s="209"/>
      <c r="S467" s="209"/>
      <c r="T467" s="209"/>
      <c r="U467" s="209"/>
      <c r="V467" s="209"/>
      <c r="W467" s="209"/>
      <c r="X467" s="209"/>
      <c r="Y467" s="209"/>
      <c r="Z467" s="209"/>
      <c r="AA467" s="209"/>
      <c r="AB467" s="209"/>
      <c r="AC467" s="209"/>
      <c r="AD467" s="209"/>
      <c r="AE467" s="209"/>
      <c r="AF467" s="209"/>
      <c r="AG467" s="209"/>
      <c r="AH467" s="209"/>
      <c r="AI467" s="209"/>
      <c r="AJ467" s="209"/>
      <c r="AK467" s="209"/>
      <c r="AL467" s="209"/>
      <c r="AM467" s="209"/>
      <c r="AN467" s="209"/>
      <c r="AO467" s="209"/>
      <c r="AP467" s="209"/>
      <c r="AQ467" s="209"/>
    </row>
    <row r="468" spans="1:43">
      <c r="A468" s="209"/>
      <c r="B468" s="209"/>
      <c r="C468" s="209"/>
      <c r="D468" s="209"/>
      <c r="E468" s="209"/>
      <c r="F468" s="209"/>
      <c r="G468" s="209"/>
      <c r="H468" s="209"/>
      <c r="I468" s="209"/>
      <c r="J468" s="209"/>
      <c r="K468" s="209"/>
      <c r="L468" s="209"/>
      <c r="M468" s="209"/>
      <c r="N468" s="209"/>
      <c r="O468" s="209"/>
      <c r="P468" s="209"/>
      <c r="Q468" s="209"/>
      <c r="R468" s="209"/>
      <c r="S468" s="209"/>
      <c r="T468" s="209"/>
      <c r="U468" s="209"/>
      <c r="V468" s="209"/>
      <c r="W468" s="209"/>
      <c r="X468" s="209"/>
      <c r="Y468" s="209"/>
      <c r="Z468" s="209"/>
      <c r="AA468" s="209"/>
      <c r="AB468" s="209"/>
      <c r="AC468" s="209"/>
      <c r="AD468" s="209"/>
      <c r="AE468" s="209"/>
      <c r="AF468" s="209"/>
      <c r="AG468" s="209"/>
      <c r="AH468" s="209"/>
      <c r="AI468" s="209"/>
      <c r="AJ468" s="209"/>
      <c r="AK468" s="209"/>
      <c r="AL468" s="209"/>
      <c r="AM468" s="209"/>
      <c r="AN468" s="209"/>
      <c r="AO468" s="209"/>
      <c r="AP468" s="209"/>
      <c r="AQ468" s="209"/>
    </row>
    <row r="469" spans="1:43">
      <c r="A469" s="209"/>
      <c r="B469" s="209"/>
      <c r="C469" s="209"/>
      <c r="D469" s="209"/>
      <c r="E469" s="209"/>
      <c r="F469" s="209"/>
      <c r="G469" s="209"/>
      <c r="H469" s="209"/>
      <c r="I469" s="209"/>
      <c r="J469" s="209"/>
      <c r="K469" s="209"/>
      <c r="L469" s="209"/>
      <c r="M469" s="209"/>
      <c r="N469" s="209"/>
      <c r="O469" s="209"/>
      <c r="P469" s="209"/>
      <c r="Q469" s="209"/>
      <c r="R469" s="209"/>
      <c r="S469" s="209"/>
      <c r="T469" s="209"/>
      <c r="U469" s="209"/>
      <c r="V469" s="209"/>
      <c r="W469" s="209"/>
      <c r="X469" s="209"/>
      <c r="Y469" s="209"/>
      <c r="Z469" s="209"/>
      <c r="AA469" s="209"/>
      <c r="AB469" s="209"/>
      <c r="AC469" s="209"/>
      <c r="AD469" s="209"/>
      <c r="AE469" s="209"/>
      <c r="AF469" s="209"/>
      <c r="AG469" s="209"/>
      <c r="AH469" s="209"/>
      <c r="AI469" s="209"/>
      <c r="AJ469" s="209"/>
      <c r="AK469" s="209"/>
      <c r="AL469" s="209"/>
      <c r="AM469" s="209"/>
      <c r="AN469" s="209"/>
      <c r="AO469" s="209"/>
      <c r="AP469" s="209"/>
      <c r="AQ469" s="209"/>
    </row>
    <row r="470" spans="1:43">
      <c r="A470" s="209"/>
      <c r="B470" s="209"/>
      <c r="C470" s="209"/>
      <c r="D470" s="209"/>
      <c r="E470" s="209"/>
      <c r="F470" s="209"/>
      <c r="G470" s="209"/>
      <c r="H470" s="209"/>
      <c r="I470" s="209"/>
      <c r="J470" s="209"/>
      <c r="K470" s="209"/>
      <c r="L470" s="209"/>
      <c r="M470" s="209"/>
      <c r="N470" s="209"/>
      <c r="O470" s="209"/>
      <c r="P470" s="209"/>
      <c r="Q470" s="209"/>
      <c r="R470" s="209"/>
      <c r="S470" s="209"/>
      <c r="T470" s="209"/>
      <c r="U470" s="209"/>
      <c r="V470" s="209"/>
      <c r="W470" s="209"/>
      <c r="X470" s="209"/>
      <c r="Y470" s="209"/>
      <c r="Z470" s="209"/>
      <c r="AA470" s="209"/>
      <c r="AB470" s="209"/>
      <c r="AC470" s="209"/>
      <c r="AD470" s="209"/>
      <c r="AE470" s="209"/>
      <c r="AF470" s="209"/>
      <c r="AG470" s="209"/>
      <c r="AH470" s="209"/>
      <c r="AI470" s="209"/>
      <c r="AJ470" s="209"/>
      <c r="AK470" s="209"/>
      <c r="AL470" s="209"/>
      <c r="AM470" s="209"/>
      <c r="AN470" s="209"/>
      <c r="AO470" s="209"/>
      <c r="AP470" s="209"/>
      <c r="AQ470" s="209"/>
    </row>
    <row r="471" spans="1:43">
      <c r="A471" s="209"/>
      <c r="B471" s="209"/>
      <c r="C471" s="209"/>
      <c r="D471" s="209"/>
      <c r="E471" s="209"/>
      <c r="F471" s="209"/>
      <c r="G471" s="209"/>
      <c r="H471" s="209"/>
      <c r="I471" s="209"/>
      <c r="J471" s="209"/>
      <c r="K471" s="209"/>
      <c r="L471" s="209"/>
      <c r="M471" s="209"/>
      <c r="N471" s="209"/>
      <c r="O471" s="209"/>
      <c r="P471" s="209"/>
      <c r="Q471" s="209"/>
      <c r="R471" s="209"/>
      <c r="S471" s="209"/>
      <c r="T471" s="209"/>
      <c r="U471" s="209"/>
      <c r="V471" s="209"/>
      <c r="W471" s="209"/>
      <c r="X471" s="209"/>
      <c r="Y471" s="209"/>
      <c r="Z471" s="209"/>
      <c r="AA471" s="209"/>
      <c r="AB471" s="209"/>
      <c r="AC471" s="209"/>
      <c r="AD471" s="209"/>
      <c r="AE471" s="209"/>
      <c r="AF471" s="209"/>
      <c r="AG471" s="209"/>
      <c r="AH471" s="209"/>
      <c r="AI471" s="209"/>
      <c r="AJ471" s="209"/>
      <c r="AK471" s="209"/>
      <c r="AL471" s="209"/>
      <c r="AM471" s="209"/>
      <c r="AN471" s="209"/>
      <c r="AO471" s="209"/>
      <c r="AP471" s="209"/>
      <c r="AQ471" s="209"/>
    </row>
    <row r="472" spans="1:43">
      <c r="A472" s="209"/>
      <c r="B472" s="209"/>
      <c r="C472" s="209"/>
      <c r="D472" s="209"/>
      <c r="E472" s="209"/>
      <c r="F472" s="209"/>
      <c r="G472" s="209"/>
      <c r="H472" s="209"/>
      <c r="I472" s="209"/>
      <c r="J472" s="209"/>
      <c r="K472" s="209"/>
      <c r="L472" s="209"/>
      <c r="M472" s="209"/>
      <c r="N472" s="209"/>
      <c r="O472" s="209"/>
      <c r="P472" s="209"/>
      <c r="Q472" s="209"/>
      <c r="R472" s="209"/>
      <c r="S472" s="209"/>
      <c r="T472" s="209"/>
      <c r="U472" s="209"/>
      <c r="V472" s="209"/>
      <c r="W472" s="209"/>
      <c r="X472" s="209"/>
      <c r="Y472" s="209"/>
      <c r="Z472" s="209"/>
      <c r="AA472" s="209"/>
      <c r="AB472" s="209"/>
      <c r="AC472" s="209"/>
      <c r="AD472" s="209"/>
      <c r="AE472" s="209"/>
      <c r="AF472" s="209"/>
      <c r="AG472" s="209"/>
      <c r="AH472" s="209"/>
      <c r="AI472" s="209"/>
      <c r="AJ472" s="209"/>
      <c r="AK472" s="209"/>
      <c r="AL472" s="209"/>
      <c r="AM472" s="209"/>
      <c r="AN472" s="209"/>
      <c r="AO472" s="209"/>
      <c r="AP472" s="209"/>
      <c r="AQ472" s="209"/>
    </row>
    <row r="473" spans="1:43">
      <c r="A473" s="209"/>
      <c r="B473" s="209"/>
      <c r="C473" s="209"/>
      <c r="D473" s="209"/>
      <c r="E473" s="209"/>
      <c r="F473" s="209"/>
      <c r="G473" s="209"/>
      <c r="H473" s="209"/>
      <c r="I473" s="209"/>
      <c r="J473" s="209"/>
      <c r="K473" s="209"/>
      <c r="L473" s="209"/>
      <c r="M473" s="209"/>
      <c r="N473" s="209"/>
      <c r="O473" s="209"/>
      <c r="P473" s="209"/>
      <c r="Q473" s="209"/>
      <c r="R473" s="209"/>
      <c r="S473" s="209"/>
      <c r="T473" s="209"/>
      <c r="U473" s="209"/>
      <c r="V473" s="209"/>
      <c r="W473" s="209"/>
      <c r="X473" s="209"/>
      <c r="Y473" s="209"/>
      <c r="Z473" s="209"/>
      <c r="AA473" s="209"/>
      <c r="AB473" s="209"/>
      <c r="AC473" s="209"/>
      <c r="AD473" s="209"/>
      <c r="AE473" s="209"/>
      <c r="AF473" s="209"/>
      <c r="AG473" s="209"/>
      <c r="AH473" s="209"/>
      <c r="AI473" s="209"/>
      <c r="AJ473" s="209"/>
      <c r="AK473" s="209"/>
      <c r="AL473" s="209"/>
      <c r="AM473" s="209"/>
      <c r="AN473" s="209"/>
      <c r="AO473" s="209"/>
      <c r="AP473" s="209"/>
      <c r="AQ473" s="209"/>
    </row>
    <row r="474" spans="1:43">
      <c r="A474" s="209"/>
      <c r="B474" s="209"/>
      <c r="C474" s="209"/>
      <c r="D474" s="209"/>
      <c r="E474" s="209"/>
      <c r="F474" s="209"/>
      <c r="G474" s="209"/>
      <c r="H474" s="209"/>
      <c r="I474" s="209"/>
      <c r="J474" s="209"/>
      <c r="K474" s="209"/>
      <c r="L474" s="209"/>
      <c r="M474" s="209"/>
      <c r="N474" s="209"/>
      <c r="O474" s="209"/>
      <c r="P474" s="209"/>
      <c r="Q474" s="209"/>
      <c r="R474" s="209"/>
      <c r="S474" s="209"/>
      <c r="T474" s="209"/>
      <c r="U474" s="209"/>
      <c r="V474" s="209"/>
      <c r="W474" s="209"/>
      <c r="X474" s="209"/>
      <c r="Y474" s="209"/>
      <c r="Z474" s="209"/>
      <c r="AA474" s="209"/>
      <c r="AB474" s="209"/>
      <c r="AC474" s="209"/>
      <c r="AD474" s="209"/>
      <c r="AE474" s="209"/>
      <c r="AF474" s="209"/>
      <c r="AG474" s="209"/>
      <c r="AH474" s="209"/>
      <c r="AI474" s="209"/>
      <c r="AJ474" s="209"/>
      <c r="AK474" s="209"/>
      <c r="AL474" s="209"/>
      <c r="AM474" s="209"/>
      <c r="AN474" s="209"/>
      <c r="AO474" s="209"/>
      <c r="AP474" s="209"/>
      <c r="AQ474" s="209"/>
    </row>
    <row r="475" spans="1:43">
      <c r="A475" s="209"/>
      <c r="B475" s="209"/>
      <c r="C475" s="209"/>
      <c r="D475" s="209"/>
      <c r="E475" s="209"/>
      <c r="F475" s="209"/>
      <c r="G475" s="209"/>
      <c r="H475" s="209"/>
      <c r="I475" s="209"/>
      <c r="J475" s="209"/>
      <c r="K475" s="209"/>
      <c r="L475" s="209"/>
      <c r="M475" s="209"/>
      <c r="N475" s="209"/>
      <c r="O475" s="209"/>
      <c r="P475" s="209"/>
      <c r="Q475" s="209"/>
      <c r="R475" s="209"/>
      <c r="S475" s="209"/>
      <c r="T475" s="209"/>
      <c r="U475" s="209"/>
      <c r="V475" s="209"/>
      <c r="W475" s="209"/>
      <c r="X475" s="209"/>
      <c r="Y475" s="209"/>
      <c r="Z475" s="209"/>
      <c r="AA475" s="209"/>
      <c r="AB475" s="209"/>
      <c r="AC475" s="209"/>
      <c r="AD475" s="209"/>
      <c r="AE475" s="209"/>
      <c r="AF475" s="209"/>
      <c r="AG475" s="209"/>
      <c r="AH475" s="209"/>
      <c r="AI475" s="209"/>
      <c r="AJ475" s="209"/>
      <c r="AK475" s="209"/>
      <c r="AL475" s="209"/>
      <c r="AM475" s="209"/>
      <c r="AN475" s="209"/>
      <c r="AO475" s="209"/>
      <c r="AP475" s="209"/>
      <c r="AQ475" s="209"/>
    </row>
    <row r="476" spans="1:43">
      <c r="A476" s="209"/>
      <c r="B476" s="209"/>
      <c r="C476" s="209"/>
      <c r="D476" s="209"/>
      <c r="E476" s="209"/>
      <c r="F476" s="209"/>
      <c r="G476" s="209"/>
      <c r="H476" s="209"/>
      <c r="I476" s="209"/>
      <c r="J476" s="209"/>
      <c r="K476" s="209"/>
      <c r="L476" s="209"/>
      <c r="M476" s="209"/>
      <c r="N476" s="209"/>
      <c r="O476" s="209"/>
      <c r="P476" s="209"/>
      <c r="Q476" s="209"/>
      <c r="R476" s="209"/>
      <c r="S476" s="209"/>
      <c r="T476" s="209"/>
      <c r="U476" s="209"/>
      <c r="V476" s="209"/>
      <c r="W476" s="209"/>
      <c r="X476" s="209"/>
      <c r="Y476" s="209"/>
      <c r="Z476" s="209"/>
      <c r="AA476" s="209"/>
      <c r="AB476" s="209"/>
      <c r="AC476" s="209"/>
      <c r="AD476" s="209"/>
      <c r="AE476" s="209"/>
      <c r="AF476" s="209"/>
      <c r="AG476" s="209"/>
      <c r="AH476" s="209"/>
      <c r="AI476" s="209"/>
      <c r="AJ476" s="209"/>
      <c r="AK476" s="209"/>
      <c r="AL476" s="209"/>
      <c r="AM476" s="209"/>
      <c r="AN476" s="209"/>
      <c r="AO476" s="209"/>
      <c r="AP476" s="209"/>
      <c r="AQ476" s="209"/>
    </row>
    <row r="477" spans="1:43">
      <c r="A477" s="209"/>
      <c r="B477" s="209"/>
      <c r="C477" s="209"/>
      <c r="D477" s="209"/>
      <c r="E477" s="209"/>
      <c r="F477" s="209"/>
      <c r="G477" s="209"/>
      <c r="H477" s="209"/>
      <c r="I477" s="209"/>
      <c r="J477" s="209"/>
      <c r="K477" s="209"/>
      <c r="L477" s="209"/>
      <c r="M477" s="209"/>
      <c r="N477" s="209"/>
      <c r="O477" s="209"/>
      <c r="P477" s="209"/>
      <c r="Q477" s="209"/>
      <c r="R477" s="209"/>
      <c r="S477" s="209"/>
      <c r="T477" s="209"/>
      <c r="U477" s="209"/>
      <c r="V477" s="209"/>
      <c r="W477" s="209"/>
      <c r="X477" s="209"/>
      <c r="Y477" s="209"/>
      <c r="Z477" s="209"/>
      <c r="AA477" s="209"/>
      <c r="AB477" s="209"/>
      <c r="AC477" s="209"/>
      <c r="AD477" s="209"/>
      <c r="AE477" s="209"/>
      <c r="AF477" s="209"/>
      <c r="AG477" s="209"/>
      <c r="AH477" s="209"/>
      <c r="AI477" s="209"/>
      <c r="AJ477" s="209"/>
      <c r="AK477" s="209"/>
      <c r="AL477" s="209"/>
      <c r="AM477" s="209"/>
      <c r="AN477" s="209"/>
      <c r="AO477" s="209"/>
      <c r="AP477" s="209"/>
      <c r="AQ477" s="209"/>
    </row>
    <row r="478" spans="1:43">
      <c r="A478" s="209"/>
      <c r="B478" s="209"/>
      <c r="C478" s="209"/>
      <c r="D478" s="209"/>
      <c r="E478" s="209"/>
      <c r="F478" s="209"/>
      <c r="G478" s="209"/>
      <c r="H478" s="209"/>
      <c r="I478" s="209"/>
      <c r="J478" s="209"/>
      <c r="K478" s="209"/>
      <c r="L478" s="209"/>
      <c r="M478" s="209"/>
      <c r="N478" s="209"/>
      <c r="O478" s="209"/>
      <c r="P478" s="209"/>
      <c r="Q478" s="209"/>
      <c r="R478" s="209"/>
      <c r="S478" s="209"/>
      <c r="T478" s="209"/>
      <c r="U478" s="209"/>
      <c r="V478" s="209"/>
      <c r="W478" s="209"/>
      <c r="X478" s="209"/>
      <c r="Y478" s="209"/>
      <c r="Z478" s="209"/>
      <c r="AA478" s="209"/>
      <c r="AB478" s="209"/>
      <c r="AC478" s="209"/>
      <c r="AD478" s="209"/>
      <c r="AE478" s="209"/>
      <c r="AF478" s="209"/>
      <c r="AG478" s="209"/>
      <c r="AH478" s="209"/>
      <c r="AI478" s="209"/>
      <c r="AJ478" s="209"/>
      <c r="AK478" s="209"/>
      <c r="AL478" s="209"/>
      <c r="AM478" s="209"/>
      <c r="AN478" s="209"/>
      <c r="AO478" s="209"/>
      <c r="AP478" s="209"/>
      <c r="AQ478" s="209"/>
    </row>
    <row r="479" spans="1:43">
      <c r="A479" s="209"/>
      <c r="B479" s="209"/>
      <c r="C479" s="209"/>
      <c r="D479" s="209"/>
      <c r="E479" s="209"/>
      <c r="F479" s="209"/>
      <c r="G479" s="209"/>
      <c r="H479" s="209"/>
      <c r="I479" s="209"/>
      <c r="J479" s="209"/>
      <c r="K479" s="209"/>
      <c r="L479" s="209"/>
      <c r="M479" s="209"/>
      <c r="N479" s="209"/>
      <c r="O479" s="209"/>
      <c r="P479" s="209"/>
      <c r="Q479" s="209"/>
      <c r="R479" s="209"/>
      <c r="S479" s="209"/>
      <c r="T479" s="209"/>
      <c r="U479" s="209"/>
      <c r="V479" s="209"/>
      <c r="W479" s="209"/>
      <c r="X479" s="209"/>
      <c r="Y479" s="209"/>
      <c r="Z479" s="209"/>
      <c r="AA479" s="209"/>
      <c r="AB479" s="209"/>
      <c r="AC479" s="209"/>
      <c r="AD479" s="209"/>
      <c r="AE479" s="209"/>
      <c r="AF479" s="209"/>
      <c r="AG479" s="209"/>
      <c r="AH479" s="209"/>
      <c r="AI479" s="209"/>
      <c r="AJ479" s="209"/>
      <c r="AK479" s="209"/>
      <c r="AL479" s="209"/>
      <c r="AM479" s="209"/>
      <c r="AN479" s="209"/>
      <c r="AO479" s="209"/>
      <c r="AP479" s="209"/>
      <c r="AQ479" s="209"/>
    </row>
    <row r="480" spans="1:43">
      <c r="A480" s="209"/>
      <c r="B480" s="209"/>
      <c r="C480" s="209"/>
      <c r="D480" s="209"/>
      <c r="E480" s="209"/>
      <c r="F480" s="209"/>
      <c r="G480" s="209"/>
      <c r="H480" s="209"/>
      <c r="I480" s="209"/>
      <c r="J480" s="209"/>
      <c r="K480" s="209"/>
      <c r="L480" s="209"/>
      <c r="M480" s="209"/>
      <c r="N480" s="209"/>
      <c r="O480" s="209"/>
      <c r="P480" s="209"/>
      <c r="Q480" s="209"/>
      <c r="R480" s="209"/>
      <c r="S480" s="209"/>
      <c r="T480" s="209"/>
      <c r="U480" s="209"/>
      <c r="V480" s="209"/>
      <c r="W480" s="209"/>
      <c r="X480" s="209"/>
      <c r="Y480" s="209"/>
      <c r="Z480" s="209"/>
      <c r="AA480" s="209"/>
      <c r="AB480" s="209"/>
      <c r="AC480" s="209"/>
      <c r="AD480" s="209"/>
      <c r="AE480" s="209"/>
      <c r="AF480" s="209"/>
      <c r="AG480" s="209"/>
      <c r="AH480" s="209"/>
      <c r="AI480" s="209"/>
      <c r="AJ480" s="209"/>
      <c r="AK480" s="209"/>
      <c r="AL480" s="209"/>
      <c r="AM480" s="209"/>
      <c r="AN480" s="209"/>
      <c r="AO480" s="209"/>
      <c r="AP480" s="209"/>
      <c r="AQ480" s="209"/>
    </row>
    <row r="481" spans="1:43">
      <c r="A481" s="209"/>
      <c r="B481" s="209"/>
      <c r="C481" s="209"/>
      <c r="D481" s="209"/>
      <c r="E481" s="209"/>
      <c r="F481" s="209"/>
      <c r="G481" s="209"/>
      <c r="H481" s="209"/>
      <c r="I481" s="209"/>
      <c r="J481" s="209"/>
      <c r="K481" s="209"/>
      <c r="L481" s="209"/>
      <c r="M481" s="209"/>
      <c r="N481" s="209"/>
      <c r="O481" s="209"/>
      <c r="P481" s="209"/>
      <c r="Q481" s="209"/>
      <c r="R481" s="209"/>
      <c r="S481" s="209"/>
      <c r="T481" s="209"/>
      <c r="U481" s="209"/>
      <c r="V481" s="209"/>
      <c r="W481" s="209"/>
      <c r="X481" s="209"/>
      <c r="Y481" s="209"/>
      <c r="Z481" s="209"/>
      <c r="AA481" s="209"/>
      <c r="AB481" s="209"/>
      <c r="AC481" s="209"/>
      <c r="AD481" s="209"/>
      <c r="AE481" s="209"/>
      <c r="AF481" s="209"/>
      <c r="AG481" s="209"/>
      <c r="AH481" s="209"/>
      <c r="AI481" s="209"/>
      <c r="AJ481" s="209"/>
      <c r="AK481" s="209"/>
      <c r="AL481" s="209"/>
      <c r="AM481" s="209"/>
      <c r="AN481" s="209"/>
      <c r="AO481" s="209"/>
      <c r="AP481" s="209"/>
      <c r="AQ481" s="209"/>
    </row>
    <row r="482" spans="1:43">
      <c r="A482" s="209"/>
      <c r="B482" s="209"/>
      <c r="C482" s="209"/>
      <c r="D482" s="209"/>
      <c r="E482" s="209"/>
      <c r="F482" s="209"/>
      <c r="G482" s="209"/>
      <c r="H482" s="209"/>
      <c r="I482" s="209"/>
      <c r="J482" s="209"/>
      <c r="K482" s="209"/>
      <c r="L482" s="209"/>
      <c r="M482" s="209"/>
      <c r="N482" s="209"/>
      <c r="O482" s="209"/>
      <c r="P482" s="209"/>
      <c r="Q482" s="209"/>
      <c r="R482" s="209"/>
      <c r="S482" s="209"/>
      <c r="T482" s="209"/>
      <c r="U482" s="209"/>
      <c r="V482" s="209"/>
      <c r="W482" s="209"/>
      <c r="X482" s="209"/>
      <c r="Y482" s="209"/>
      <c r="Z482" s="209"/>
      <c r="AA482" s="209"/>
      <c r="AB482" s="209"/>
      <c r="AC482" s="209"/>
      <c r="AD482" s="209"/>
      <c r="AE482" s="209"/>
      <c r="AF482" s="209"/>
      <c r="AG482" s="209"/>
      <c r="AH482" s="209"/>
      <c r="AI482" s="209"/>
      <c r="AJ482" s="209"/>
      <c r="AK482" s="209"/>
      <c r="AL482" s="209"/>
      <c r="AM482" s="209"/>
      <c r="AN482" s="209"/>
      <c r="AO482" s="209"/>
      <c r="AP482" s="209"/>
      <c r="AQ482" s="209"/>
    </row>
    <row r="483" spans="1:43">
      <c r="A483" s="209"/>
      <c r="B483" s="209"/>
      <c r="C483" s="209"/>
      <c r="D483" s="209"/>
      <c r="E483" s="209"/>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row>
    <row r="484" spans="1:43">
      <c r="A484" s="209"/>
      <c r="B484" s="209"/>
      <c r="C484" s="209"/>
      <c r="D484" s="209"/>
      <c r="E484" s="209"/>
      <c r="F484" s="209"/>
      <c r="G484" s="209"/>
      <c r="H484" s="209"/>
      <c r="I484" s="209"/>
      <c r="J484" s="209"/>
      <c r="K484" s="209"/>
      <c r="L484" s="209"/>
      <c r="M484" s="209"/>
      <c r="N484" s="209"/>
      <c r="O484" s="209"/>
      <c r="P484" s="209"/>
      <c r="Q484" s="209"/>
      <c r="R484" s="209"/>
      <c r="S484" s="209"/>
      <c r="T484" s="209"/>
      <c r="U484" s="209"/>
      <c r="V484" s="209"/>
      <c r="W484" s="209"/>
      <c r="X484" s="209"/>
      <c r="Y484" s="209"/>
      <c r="Z484" s="209"/>
      <c r="AA484" s="209"/>
      <c r="AB484" s="209"/>
      <c r="AC484" s="209"/>
      <c r="AD484" s="209"/>
      <c r="AE484" s="209"/>
      <c r="AF484" s="209"/>
      <c r="AG484" s="209"/>
      <c r="AH484" s="209"/>
      <c r="AI484" s="209"/>
      <c r="AJ484" s="209"/>
      <c r="AK484" s="209"/>
      <c r="AL484" s="209"/>
      <c r="AM484" s="209"/>
      <c r="AN484" s="209"/>
      <c r="AO484" s="209"/>
      <c r="AP484" s="209"/>
      <c r="AQ484" s="209"/>
    </row>
    <row r="485" spans="1:43">
      <c r="A485" s="209"/>
      <c r="B485" s="209"/>
      <c r="C485" s="209"/>
      <c r="D485" s="209"/>
      <c r="E485" s="209"/>
      <c r="F485" s="209"/>
      <c r="G485" s="209"/>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c r="AI485" s="209"/>
      <c r="AJ485" s="209"/>
      <c r="AK485" s="209"/>
      <c r="AL485" s="209"/>
      <c r="AM485" s="209"/>
      <c r="AN485" s="209"/>
      <c r="AO485" s="209"/>
      <c r="AP485" s="209"/>
      <c r="AQ485" s="209"/>
    </row>
    <row r="486" spans="1:43">
      <c r="A486" s="209"/>
      <c r="B486" s="209"/>
      <c r="C486" s="209"/>
      <c r="D486" s="209"/>
      <c r="E486" s="209"/>
      <c r="F486" s="209"/>
      <c r="G486" s="209"/>
      <c r="H486" s="209"/>
      <c r="I486" s="209"/>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c r="AI486" s="209"/>
      <c r="AJ486" s="209"/>
      <c r="AK486" s="209"/>
      <c r="AL486" s="209"/>
      <c r="AM486" s="209"/>
      <c r="AN486" s="209"/>
      <c r="AO486" s="209"/>
      <c r="AP486" s="209"/>
      <c r="AQ486" s="209"/>
    </row>
    <row r="487" spans="1:43">
      <c r="A487" s="209"/>
      <c r="B487" s="209"/>
      <c r="C487" s="209"/>
      <c r="D487" s="209"/>
      <c r="E487" s="209"/>
      <c r="F487" s="209"/>
      <c r="G487" s="209"/>
      <c r="H487" s="209"/>
      <c r="I487" s="209"/>
      <c r="J487" s="209"/>
      <c r="K487" s="209"/>
      <c r="L487" s="209"/>
      <c r="M487" s="209"/>
      <c r="N487" s="209"/>
      <c r="O487" s="209"/>
      <c r="P487" s="209"/>
      <c r="Q487" s="209"/>
      <c r="R487" s="209"/>
      <c r="S487" s="209"/>
      <c r="T487" s="209"/>
      <c r="U487" s="209"/>
      <c r="V487" s="209"/>
      <c r="W487" s="209"/>
      <c r="X487" s="209"/>
      <c r="Y487" s="209"/>
      <c r="Z487" s="209"/>
      <c r="AA487" s="209"/>
      <c r="AB487" s="209"/>
      <c r="AC487" s="209"/>
      <c r="AD487" s="209"/>
      <c r="AE487" s="209"/>
      <c r="AF487" s="209"/>
      <c r="AG487" s="209"/>
      <c r="AH487" s="209"/>
      <c r="AI487" s="209"/>
      <c r="AJ487" s="209"/>
      <c r="AK487" s="209"/>
      <c r="AL487" s="209"/>
      <c r="AM487" s="209"/>
      <c r="AN487" s="209"/>
      <c r="AO487" s="209"/>
      <c r="AP487" s="209"/>
      <c r="AQ487" s="209"/>
    </row>
    <row r="488" spans="1:43">
      <c r="A488" s="209"/>
      <c r="B488" s="209"/>
      <c r="C488" s="209"/>
      <c r="D488" s="209"/>
      <c r="E488" s="209"/>
      <c r="F488" s="209"/>
      <c r="G488" s="209"/>
      <c r="H488" s="209"/>
      <c r="I488" s="209"/>
      <c r="J488" s="209"/>
      <c r="K488" s="209"/>
      <c r="L488" s="209"/>
      <c r="M488" s="209"/>
      <c r="N488" s="209"/>
      <c r="O488" s="209"/>
      <c r="P488" s="209"/>
      <c r="Q488" s="209"/>
      <c r="R488" s="209"/>
      <c r="S488" s="209"/>
      <c r="T488" s="209"/>
      <c r="U488" s="209"/>
      <c r="V488" s="209"/>
      <c r="W488" s="209"/>
      <c r="X488" s="209"/>
      <c r="Y488" s="209"/>
      <c r="Z488" s="209"/>
      <c r="AA488" s="209"/>
      <c r="AB488" s="209"/>
      <c r="AC488" s="209"/>
      <c r="AD488" s="209"/>
      <c r="AE488" s="209"/>
      <c r="AF488" s="209"/>
      <c r="AG488" s="209"/>
      <c r="AH488" s="209"/>
      <c r="AI488" s="209"/>
      <c r="AJ488" s="209"/>
      <c r="AK488" s="209"/>
      <c r="AL488" s="209"/>
      <c r="AM488" s="209"/>
      <c r="AN488" s="209"/>
      <c r="AO488" s="209"/>
      <c r="AP488" s="209"/>
      <c r="AQ488" s="209"/>
    </row>
    <row r="489" spans="1:43">
      <c r="A489" s="209"/>
      <c r="B489" s="209"/>
      <c r="C489" s="209"/>
      <c r="D489" s="209"/>
      <c r="E489" s="209"/>
      <c r="F489" s="209"/>
      <c r="G489" s="209"/>
      <c r="H489" s="209"/>
      <c r="I489" s="209"/>
      <c r="J489" s="209"/>
      <c r="K489" s="209"/>
      <c r="L489" s="209"/>
      <c r="M489" s="209"/>
      <c r="N489" s="209"/>
      <c r="O489" s="209"/>
      <c r="P489" s="209"/>
      <c r="Q489" s="209"/>
      <c r="R489" s="209"/>
      <c r="S489" s="209"/>
      <c r="T489" s="209"/>
      <c r="U489" s="209"/>
      <c r="V489" s="209"/>
      <c r="W489" s="209"/>
      <c r="X489" s="209"/>
      <c r="Y489" s="209"/>
      <c r="Z489" s="209"/>
      <c r="AA489" s="209"/>
      <c r="AB489" s="209"/>
      <c r="AC489" s="209"/>
      <c r="AD489" s="209"/>
      <c r="AE489" s="209"/>
      <c r="AF489" s="209"/>
      <c r="AG489" s="209"/>
      <c r="AH489" s="209"/>
      <c r="AI489" s="209"/>
      <c r="AJ489" s="209"/>
      <c r="AK489" s="209"/>
      <c r="AL489" s="209"/>
      <c r="AM489" s="209"/>
      <c r="AN489" s="209"/>
      <c r="AO489" s="209"/>
      <c r="AP489" s="209"/>
      <c r="AQ489" s="209"/>
    </row>
    <row r="490" spans="1:43">
      <c r="A490" s="209"/>
      <c r="B490" s="209"/>
      <c r="C490" s="209"/>
      <c r="D490" s="209"/>
      <c r="E490" s="209"/>
      <c r="F490" s="209"/>
      <c r="G490" s="209"/>
      <c r="H490" s="209"/>
      <c r="I490" s="209"/>
      <c r="J490" s="209"/>
      <c r="K490" s="209"/>
      <c r="L490" s="209"/>
      <c r="M490" s="209"/>
      <c r="N490" s="209"/>
      <c r="O490" s="209"/>
      <c r="P490" s="209"/>
      <c r="Q490" s="209"/>
      <c r="R490" s="209"/>
      <c r="S490" s="209"/>
      <c r="T490" s="209"/>
      <c r="U490" s="209"/>
      <c r="V490" s="209"/>
      <c r="W490" s="209"/>
      <c r="X490" s="209"/>
      <c r="Y490" s="209"/>
      <c r="Z490" s="209"/>
      <c r="AA490" s="209"/>
      <c r="AB490" s="209"/>
      <c r="AC490" s="209"/>
      <c r="AD490" s="209"/>
      <c r="AE490" s="209"/>
      <c r="AF490" s="209"/>
      <c r="AG490" s="209"/>
      <c r="AH490" s="209"/>
      <c r="AI490" s="209"/>
      <c r="AJ490" s="209"/>
      <c r="AK490" s="209"/>
      <c r="AL490" s="209"/>
      <c r="AM490" s="209"/>
      <c r="AN490" s="209"/>
      <c r="AO490" s="209"/>
      <c r="AP490" s="209"/>
      <c r="AQ490" s="209"/>
    </row>
    <row r="491" spans="1:43">
      <c r="A491" s="209"/>
      <c r="B491" s="209"/>
      <c r="C491" s="209"/>
      <c r="D491" s="209"/>
      <c r="E491" s="209"/>
      <c r="F491" s="209"/>
      <c r="G491" s="209"/>
      <c r="H491" s="209"/>
      <c r="I491" s="209"/>
      <c r="J491" s="209"/>
      <c r="K491" s="209"/>
      <c r="L491" s="209"/>
      <c r="M491" s="209"/>
      <c r="N491" s="209"/>
      <c r="O491" s="209"/>
      <c r="P491" s="209"/>
      <c r="Q491" s="209"/>
      <c r="R491" s="209"/>
      <c r="S491" s="209"/>
      <c r="T491" s="209"/>
      <c r="U491" s="209"/>
      <c r="V491" s="209"/>
      <c r="W491" s="209"/>
      <c r="X491" s="209"/>
      <c r="Y491" s="209"/>
      <c r="Z491" s="209"/>
      <c r="AA491" s="209"/>
      <c r="AB491" s="209"/>
      <c r="AC491" s="209"/>
      <c r="AD491" s="209"/>
      <c r="AE491" s="209"/>
      <c r="AF491" s="209"/>
      <c r="AG491" s="209"/>
      <c r="AH491" s="209"/>
      <c r="AI491" s="209"/>
      <c r="AJ491" s="209"/>
      <c r="AK491" s="209"/>
      <c r="AL491" s="209"/>
      <c r="AM491" s="209"/>
      <c r="AN491" s="209"/>
      <c r="AO491" s="209"/>
      <c r="AP491" s="209"/>
      <c r="AQ491" s="209"/>
    </row>
    <row r="492" spans="1:43">
      <c r="A492" s="209"/>
      <c r="B492" s="209"/>
      <c r="C492" s="209"/>
      <c r="D492" s="209"/>
      <c r="E492" s="209"/>
      <c r="F492" s="209"/>
      <c r="G492" s="209"/>
      <c r="H492" s="209"/>
      <c r="I492" s="209"/>
      <c r="J492" s="209"/>
      <c r="K492" s="209"/>
      <c r="L492" s="209"/>
      <c r="M492" s="209"/>
      <c r="N492" s="209"/>
      <c r="O492" s="209"/>
      <c r="P492" s="209"/>
      <c r="Q492" s="209"/>
      <c r="R492" s="209"/>
      <c r="S492" s="209"/>
      <c r="T492" s="209"/>
      <c r="U492" s="209"/>
      <c r="V492" s="209"/>
      <c r="W492" s="209"/>
      <c r="X492" s="209"/>
      <c r="Y492" s="209"/>
      <c r="Z492" s="209"/>
      <c r="AA492" s="209"/>
      <c r="AB492" s="209"/>
      <c r="AC492" s="209"/>
      <c r="AD492" s="209"/>
      <c r="AE492" s="209"/>
      <c r="AF492" s="209"/>
      <c r="AG492" s="209"/>
      <c r="AH492" s="209"/>
      <c r="AI492" s="209"/>
      <c r="AJ492" s="209"/>
      <c r="AK492" s="209"/>
      <c r="AL492" s="209"/>
      <c r="AM492" s="209"/>
      <c r="AN492" s="209"/>
      <c r="AO492" s="209"/>
      <c r="AP492" s="209"/>
      <c r="AQ492" s="209"/>
    </row>
    <row r="493" spans="1:43">
      <c r="A493" s="209"/>
      <c r="B493" s="209"/>
      <c r="C493" s="209"/>
      <c r="D493" s="209"/>
      <c r="E493" s="209"/>
      <c r="F493" s="209"/>
      <c r="G493" s="209"/>
      <c r="H493" s="209"/>
      <c r="I493" s="209"/>
      <c r="J493" s="209"/>
      <c r="K493" s="209"/>
      <c r="L493" s="209"/>
      <c r="M493" s="209"/>
      <c r="N493" s="209"/>
      <c r="O493" s="209"/>
      <c r="P493" s="209"/>
      <c r="Q493" s="209"/>
      <c r="R493" s="209"/>
      <c r="S493" s="209"/>
      <c r="T493" s="209"/>
      <c r="U493" s="209"/>
      <c r="V493" s="209"/>
      <c r="W493" s="209"/>
      <c r="X493" s="209"/>
      <c r="Y493" s="209"/>
      <c r="Z493" s="209"/>
      <c r="AA493" s="209"/>
      <c r="AB493" s="209"/>
      <c r="AC493" s="209"/>
      <c r="AD493" s="209"/>
      <c r="AE493" s="209"/>
      <c r="AF493" s="209"/>
      <c r="AG493" s="209"/>
      <c r="AH493" s="209"/>
      <c r="AI493" s="209"/>
      <c r="AJ493" s="209"/>
      <c r="AK493" s="209"/>
      <c r="AL493" s="209"/>
      <c r="AM493" s="209"/>
      <c r="AN493" s="209"/>
      <c r="AO493" s="209"/>
      <c r="AP493" s="209"/>
      <c r="AQ493" s="209"/>
    </row>
    <row r="494" spans="1:43">
      <c r="A494" s="209"/>
      <c r="B494" s="209"/>
      <c r="C494" s="209"/>
      <c r="D494" s="209"/>
      <c r="E494" s="209"/>
      <c r="F494" s="209"/>
      <c r="G494" s="209"/>
      <c r="H494" s="209"/>
      <c r="I494" s="209"/>
      <c r="J494" s="209"/>
      <c r="K494" s="209"/>
      <c r="L494" s="209"/>
      <c r="M494" s="209"/>
      <c r="N494" s="209"/>
      <c r="O494" s="209"/>
      <c r="P494" s="209"/>
      <c r="Q494" s="209"/>
      <c r="R494" s="209"/>
      <c r="S494" s="209"/>
      <c r="T494" s="209"/>
      <c r="U494" s="209"/>
      <c r="V494" s="209"/>
      <c r="W494" s="209"/>
      <c r="X494" s="209"/>
      <c r="Y494" s="209"/>
      <c r="Z494" s="209"/>
      <c r="AA494" s="209"/>
      <c r="AB494" s="209"/>
      <c r="AC494" s="209"/>
      <c r="AD494" s="209"/>
      <c r="AE494" s="209"/>
      <c r="AF494" s="209"/>
      <c r="AG494" s="209"/>
      <c r="AH494" s="209"/>
      <c r="AI494" s="209"/>
      <c r="AJ494" s="209"/>
      <c r="AK494" s="209"/>
      <c r="AL494" s="209"/>
      <c r="AM494" s="209"/>
      <c r="AN494" s="209"/>
      <c r="AO494" s="209"/>
      <c r="AP494" s="209"/>
      <c r="AQ494" s="209"/>
    </row>
    <row r="495" spans="1:43">
      <c r="A495" s="209"/>
      <c r="B495" s="209"/>
      <c r="C495" s="209"/>
      <c r="D495" s="209"/>
      <c r="E495" s="209"/>
      <c r="F495" s="209"/>
      <c r="G495" s="209"/>
      <c r="H495" s="209"/>
      <c r="I495" s="209"/>
      <c r="J495" s="209"/>
      <c r="K495" s="209"/>
      <c r="L495" s="209"/>
      <c r="M495" s="209"/>
      <c r="N495" s="209"/>
      <c r="O495" s="209"/>
      <c r="P495" s="209"/>
      <c r="Q495" s="209"/>
      <c r="R495" s="209"/>
      <c r="S495" s="209"/>
      <c r="T495" s="209"/>
      <c r="U495" s="209"/>
      <c r="V495" s="209"/>
      <c r="W495" s="209"/>
      <c r="X495" s="209"/>
      <c r="Y495" s="209"/>
      <c r="Z495" s="209"/>
      <c r="AA495" s="209"/>
      <c r="AB495" s="209"/>
      <c r="AC495" s="209"/>
      <c r="AD495" s="209"/>
      <c r="AE495" s="209"/>
      <c r="AF495" s="209"/>
      <c r="AG495" s="209"/>
      <c r="AH495" s="209"/>
      <c r="AI495" s="209"/>
      <c r="AJ495" s="209"/>
      <c r="AK495" s="209"/>
      <c r="AL495" s="209"/>
      <c r="AM495" s="209"/>
      <c r="AN495" s="209"/>
      <c r="AO495" s="209"/>
      <c r="AP495" s="209"/>
      <c r="AQ495" s="209"/>
    </row>
    <row r="496" spans="1:43">
      <c r="A496" s="209"/>
      <c r="B496" s="209"/>
      <c r="C496" s="209"/>
      <c r="D496" s="209"/>
      <c r="E496" s="209"/>
      <c r="F496" s="209"/>
      <c r="G496" s="209"/>
      <c r="H496" s="209"/>
      <c r="I496" s="209"/>
      <c r="J496" s="209"/>
      <c r="K496" s="209"/>
      <c r="L496" s="209"/>
      <c r="M496" s="209"/>
      <c r="N496" s="209"/>
      <c r="O496" s="209"/>
      <c r="P496" s="209"/>
      <c r="Q496" s="209"/>
      <c r="R496" s="209"/>
      <c r="S496" s="209"/>
      <c r="T496" s="209"/>
      <c r="U496" s="209"/>
      <c r="V496" s="209"/>
      <c r="W496" s="209"/>
      <c r="X496" s="209"/>
      <c r="Y496" s="209"/>
      <c r="Z496" s="209"/>
      <c r="AA496" s="209"/>
      <c r="AB496" s="209"/>
      <c r="AC496" s="209"/>
      <c r="AD496" s="209"/>
      <c r="AE496" s="209"/>
      <c r="AF496" s="209"/>
      <c r="AG496" s="209"/>
      <c r="AH496" s="209"/>
      <c r="AI496" s="209"/>
      <c r="AJ496" s="209"/>
      <c r="AK496" s="209"/>
      <c r="AL496" s="209"/>
      <c r="AM496" s="209"/>
      <c r="AN496" s="209"/>
      <c r="AO496" s="209"/>
      <c r="AP496" s="209"/>
      <c r="AQ496" s="209"/>
    </row>
    <row r="497" spans="1:43">
      <c r="A497" s="209"/>
      <c r="B497" s="209"/>
      <c r="C497" s="209"/>
      <c r="D497" s="209"/>
      <c r="E497" s="209"/>
      <c r="F497" s="209"/>
      <c r="G497" s="209"/>
      <c r="H497" s="209"/>
      <c r="I497" s="209"/>
      <c r="J497" s="209"/>
      <c r="K497" s="209"/>
      <c r="L497" s="209"/>
      <c r="M497" s="209"/>
      <c r="N497" s="209"/>
      <c r="O497" s="209"/>
      <c r="P497" s="209"/>
      <c r="Q497" s="209"/>
      <c r="R497" s="209"/>
      <c r="S497" s="209"/>
      <c r="T497" s="209"/>
      <c r="U497" s="209"/>
      <c r="V497" s="209"/>
      <c r="W497" s="209"/>
      <c r="X497" s="209"/>
      <c r="Y497" s="209"/>
      <c r="Z497" s="209"/>
      <c r="AA497" s="209"/>
      <c r="AB497" s="209"/>
      <c r="AC497" s="209"/>
      <c r="AD497" s="209"/>
      <c r="AE497" s="209"/>
      <c r="AF497" s="209"/>
      <c r="AG497" s="209"/>
      <c r="AH497" s="209"/>
      <c r="AI497" s="209"/>
      <c r="AJ497" s="209"/>
      <c r="AK497" s="209"/>
      <c r="AL497" s="209"/>
      <c r="AM497" s="209"/>
      <c r="AN497" s="209"/>
      <c r="AO497" s="209"/>
      <c r="AP497" s="209"/>
      <c r="AQ497" s="209"/>
    </row>
    <row r="498" spans="1:43">
      <c r="A498" s="209"/>
      <c r="B498" s="209"/>
      <c r="C498" s="209"/>
      <c r="D498" s="209"/>
      <c r="E498" s="209"/>
      <c r="F498" s="209"/>
      <c r="G498" s="209"/>
      <c r="H498" s="209"/>
      <c r="I498" s="209"/>
      <c r="J498" s="209"/>
      <c r="K498" s="209"/>
      <c r="L498" s="209"/>
      <c r="M498" s="209"/>
      <c r="N498" s="209"/>
      <c r="O498" s="209"/>
      <c r="P498" s="209"/>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09"/>
      <c r="AL498" s="209"/>
      <c r="AM498" s="209"/>
      <c r="AN498" s="209"/>
      <c r="AO498" s="209"/>
      <c r="AP498" s="209"/>
      <c r="AQ498" s="209"/>
    </row>
    <row r="499" spans="1:43">
      <c r="A499" s="209"/>
      <c r="B499" s="209"/>
      <c r="C499" s="209"/>
      <c r="D499" s="209"/>
      <c r="E499" s="209"/>
      <c r="F499" s="209"/>
      <c r="G499" s="209"/>
      <c r="H499" s="209"/>
      <c r="I499" s="209"/>
      <c r="J499" s="209"/>
      <c r="K499" s="209"/>
      <c r="L499" s="209"/>
      <c r="M499" s="209"/>
      <c r="N499" s="209"/>
      <c r="O499" s="209"/>
      <c r="P499" s="209"/>
      <c r="Q499" s="209"/>
      <c r="R499" s="209"/>
      <c r="S499" s="209"/>
      <c r="T499" s="209"/>
      <c r="U499" s="209"/>
      <c r="V499" s="209"/>
      <c r="W499" s="209"/>
      <c r="X499" s="209"/>
      <c r="Y499" s="209"/>
      <c r="Z499" s="209"/>
      <c r="AA499" s="209"/>
      <c r="AB499" s="209"/>
      <c r="AC499" s="209"/>
      <c r="AD499" s="209"/>
      <c r="AE499" s="209"/>
      <c r="AF499" s="209"/>
      <c r="AG499" s="209"/>
      <c r="AH499" s="209"/>
      <c r="AI499" s="209"/>
      <c r="AJ499" s="209"/>
      <c r="AK499" s="209"/>
      <c r="AL499" s="209"/>
      <c r="AM499" s="209"/>
      <c r="AN499" s="209"/>
      <c r="AO499" s="209"/>
      <c r="AP499" s="209"/>
      <c r="AQ499" s="209"/>
    </row>
    <row r="500" spans="1:43">
      <c r="A500" s="209"/>
      <c r="B500" s="209"/>
      <c r="C500" s="209"/>
      <c r="D500" s="209"/>
      <c r="E500" s="209"/>
      <c r="F500" s="209"/>
      <c r="G500" s="209"/>
      <c r="H500" s="209"/>
      <c r="I500" s="209"/>
      <c r="J500" s="209"/>
      <c r="K500" s="209"/>
      <c r="L500" s="209"/>
      <c r="M500" s="209"/>
      <c r="N500" s="209"/>
      <c r="O500" s="209"/>
      <c r="P500" s="209"/>
      <c r="Q500" s="209"/>
      <c r="R500" s="209"/>
      <c r="S500" s="209"/>
      <c r="T500" s="209"/>
      <c r="U500" s="209"/>
      <c r="V500" s="209"/>
      <c r="W500" s="209"/>
      <c r="X500" s="209"/>
      <c r="Y500" s="209"/>
      <c r="Z500" s="209"/>
      <c r="AA500" s="209"/>
      <c r="AB500" s="209"/>
      <c r="AC500" s="209"/>
      <c r="AD500" s="209"/>
      <c r="AE500" s="209"/>
      <c r="AF500" s="209"/>
      <c r="AG500" s="209"/>
      <c r="AH500" s="209"/>
      <c r="AI500" s="209"/>
      <c r="AJ500" s="209"/>
      <c r="AK500" s="209"/>
      <c r="AL500" s="209"/>
      <c r="AM500" s="209"/>
      <c r="AN500" s="209"/>
      <c r="AO500" s="209"/>
      <c r="AP500" s="209"/>
      <c r="AQ500" s="209"/>
    </row>
    <row r="501" spans="1:43">
      <c r="A501" s="209"/>
      <c r="B501" s="209"/>
      <c r="C501" s="209"/>
      <c r="D501" s="209"/>
      <c r="E501" s="209"/>
      <c r="F501" s="209"/>
      <c r="G501" s="209"/>
      <c r="H501" s="209"/>
      <c r="I501" s="209"/>
      <c r="J501" s="209"/>
      <c r="K501" s="209"/>
      <c r="L501" s="209"/>
      <c r="M501" s="209"/>
      <c r="N501" s="209"/>
      <c r="O501" s="209"/>
      <c r="P501" s="209"/>
      <c r="Q501" s="209"/>
      <c r="R501" s="209"/>
      <c r="S501" s="209"/>
      <c r="T501" s="209"/>
      <c r="U501" s="209"/>
      <c r="V501" s="209"/>
      <c r="W501" s="209"/>
      <c r="X501" s="209"/>
      <c r="Y501" s="209"/>
      <c r="Z501" s="209"/>
      <c r="AA501" s="209"/>
      <c r="AB501" s="209"/>
      <c r="AC501" s="209"/>
      <c r="AD501" s="209"/>
      <c r="AE501" s="209"/>
      <c r="AF501" s="209"/>
      <c r="AG501" s="209"/>
      <c r="AH501" s="209"/>
      <c r="AI501" s="209"/>
      <c r="AJ501" s="209"/>
      <c r="AK501" s="209"/>
      <c r="AL501" s="209"/>
      <c r="AM501" s="209"/>
      <c r="AN501" s="209"/>
      <c r="AO501" s="209"/>
      <c r="AP501" s="209"/>
      <c r="AQ501" s="209"/>
    </row>
    <row r="502" spans="1:43">
      <c r="A502" s="209"/>
      <c r="B502" s="209"/>
      <c r="C502" s="209"/>
      <c r="D502" s="209"/>
      <c r="E502" s="209"/>
      <c r="F502" s="209"/>
      <c r="G502" s="209"/>
      <c r="H502" s="209"/>
      <c r="I502" s="209"/>
      <c r="J502" s="209"/>
      <c r="K502" s="209"/>
      <c r="L502" s="209"/>
      <c r="M502" s="209"/>
      <c r="N502" s="209"/>
      <c r="O502" s="209"/>
      <c r="P502" s="209"/>
      <c r="Q502" s="209"/>
      <c r="R502" s="209"/>
      <c r="S502" s="209"/>
      <c r="T502" s="209"/>
      <c r="U502" s="209"/>
      <c r="V502" s="209"/>
      <c r="W502" s="209"/>
      <c r="X502" s="209"/>
      <c r="Y502" s="209"/>
      <c r="Z502" s="209"/>
      <c r="AA502" s="209"/>
      <c r="AB502" s="209"/>
      <c r="AC502" s="209"/>
      <c r="AD502" s="209"/>
      <c r="AE502" s="209"/>
      <c r="AF502" s="209"/>
      <c r="AG502" s="209"/>
      <c r="AH502" s="209"/>
      <c r="AI502" s="209"/>
      <c r="AJ502" s="209"/>
      <c r="AK502" s="209"/>
      <c r="AL502" s="209"/>
      <c r="AM502" s="209"/>
      <c r="AN502" s="209"/>
      <c r="AO502" s="209"/>
      <c r="AP502" s="209"/>
      <c r="AQ502" s="209"/>
    </row>
    <row r="503" spans="1:43">
      <c r="A503" s="209"/>
      <c r="B503" s="209"/>
      <c r="C503" s="209"/>
      <c r="D503" s="209"/>
      <c r="E503" s="209"/>
      <c r="F503" s="209"/>
      <c r="G503" s="209"/>
      <c r="H503" s="209"/>
      <c r="I503" s="209"/>
      <c r="J503" s="209"/>
      <c r="K503" s="209"/>
      <c r="L503" s="209"/>
      <c r="M503" s="209"/>
      <c r="N503" s="209"/>
      <c r="O503" s="209"/>
      <c r="P503" s="209"/>
      <c r="Q503" s="209"/>
      <c r="R503" s="209"/>
      <c r="S503" s="209"/>
      <c r="T503" s="209"/>
      <c r="U503" s="209"/>
      <c r="V503" s="209"/>
      <c r="W503" s="209"/>
      <c r="X503" s="209"/>
      <c r="Y503" s="209"/>
      <c r="Z503" s="209"/>
      <c r="AA503" s="209"/>
      <c r="AB503" s="209"/>
      <c r="AC503" s="209"/>
      <c r="AD503" s="209"/>
      <c r="AE503" s="209"/>
      <c r="AF503" s="209"/>
      <c r="AG503" s="209"/>
      <c r="AH503" s="209"/>
      <c r="AI503" s="209"/>
      <c r="AJ503" s="209"/>
      <c r="AK503" s="209"/>
      <c r="AL503" s="209"/>
      <c r="AM503" s="209"/>
      <c r="AN503" s="209"/>
      <c r="AO503" s="209"/>
      <c r="AP503" s="209"/>
      <c r="AQ503" s="209"/>
    </row>
    <row r="504" spans="1:43">
      <c r="A504" s="209"/>
      <c r="B504" s="209"/>
      <c r="C504" s="209"/>
      <c r="D504" s="209"/>
      <c r="E504" s="209"/>
      <c r="F504" s="209"/>
      <c r="G504" s="209"/>
      <c r="H504" s="209"/>
      <c r="I504" s="209"/>
      <c r="J504" s="209"/>
      <c r="K504" s="209"/>
      <c r="L504" s="209"/>
      <c r="M504" s="209"/>
      <c r="N504" s="209"/>
      <c r="O504" s="209"/>
      <c r="P504" s="209"/>
      <c r="Q504" s="209"/>
      <c r="R504" s="209"/>
      <c r="S504" s="209"/>
      <c r="T504" s="209"/>
      <c r="U504" s="209"/>
      <c r="V504" s="209"/>
      <c r="W504" s="209"/>
      <c r="X504" s="209"/>
      <c r="Y504" s="209"/>
      <c r="Z504" s="209"/>
      <c r="AA504" s="209"/>
      <c r="AB504" s="209"/>
      <c r="AC504" s="209"/>
      <c r="AD504" s="209"/>
      <c r="AE504" s="209"/>
      <c r="AF504" s="209"/>
      <c r="AG504" s="209"/>
      <c r="AH504" s="209"/>
      <c r="AI504" s="209"/>
      <c r="AJ504" s="209"/>
      <c r="AK504" s="209"/>
      <c r="AL504" s="209"/>
      <c r="AM504" s="209"/>
      <c r="AN504" s="209"/>
      <c r="AO504" s="209"/>
      <c r="AP504" s="209"/>
      <c r="AQ504" s="209"/>
    </row>
    <row r="505" spans="1:43">
      <c r="A505" s="209"/>
      <c r="B505" s="209"/>
      <c r="C505" s="209"/>
      <c r="D505" s="209"/>
      <c r="E505" s="209"/>
      <c r="F505" s="209"/>
      <c r="G505" s="209"/>
      <c r="H505" s="209"/>
      <c r="I505" s="209"/>
      <c r="J505" s="209"/>
      <c r="K505" s="209"/>
      <c r="L505" s="209"/>
      <c r="M505" s="209"/>
      <c r="N505" s="209"/>
      <c r="O505" s="209"/>
      <c r="P505" s="209"/>
      <c r="Q505" s="209"/>
      <c r="R505" s="209"/>
      <c r="S505" s="209"/>
      <c r="T505" s="209"/>
      <c r="U505" s="209"/>
      <c r="V505" s="209"/>
      <c r="W505" s="209"/>
      <c r="X505" s="209"/>
      <c r="Y505" s="209"/>
      <c r="Z505" s="209"/>
      <c r="AA505" s="209"/>
      <c r="AB505" s="209"/>
      <c r="AC505" s="209"/>
      <c r="AD505" s="209"/>
      <c r="AE505" s="209"/>
      <c r="AF505" s="209"/>
      <c r="AG505" s="209"/>
      <c r="AH505" s="209"/>
      <c r="AI505" s="209"/>
      <c r="AJ505" s="209"/>
      <c r="AK505" s="209"/>
      <c r="AL505" s="209"/>
      <c r="AM505" s="209"/>
      <c r="AN505" s="209"/>
      <c r="AO505" s="209"/>
      <c r="AP505" s="209"/>
      <c r="AQ505" s="209"/>
    </row>
    <row r="506" spans="1:43">
      <c r="A506" s="209"/>
      <c r="B506" s="209"/>
      <c r="C506" s="209"/>
      <c r="D506" s="209"/>
      <c r="E506" s="209"/>
      <c r="F506" s="209"/>
      <c r="G506" s="209"/>
      <c r="H506" s="209"/>
      <c r="I506" s="209"/>
      <c r="J506" s="209"/>
      <c r="K506" s="209"/>
      <c r="L506" s="209"/>
      <c r="M506" s="209"/>
      <c r="N506" s="209"/>
      <c r="O506" s="209"/>
      <c r="P506" s="209"/>
      <c r="Q506" s="209"/>
      <c r="R506" s="209"/>
      <c r="S506" s="209"/>
      <c r="T506" s="209"/>
      <c r="U506" s="209"/>
      <c r="V506" s="209"/>
      <c r="W506" s="209"/>
      <c r="X506" s="209"/>
      <c r="Y506" s="209"/>
      <c r="Z506" s="209"/>
      <c r="AA506" s="209"/>
      <c r="AB506" s="209"/>
      <c r="AC506" s="209"/>
      <c r="AD506" s="209"/>
      <c r="AE506" s="209"/>
      <c r="AF506" s="209"/>
      <c r="AG506" s="209"/>
      <c r="AH506" s="209"/>
      <c r="AI506" s="209"/>
      <c r="AJ506" s="209"/>
      <c r="AK506" s="209"/>
      <c r="AL506" s="209"/>
      <c r="AM506" s="209"/>
      <c r="AN506" s="209"/>
      <c r="AO506" s="209"/>
      <c r="AP506" s="209"/>
      <c r="AQ506" s="209"/>
    </row>
    <row r="507" spans="1:43">
      <c r="A507" s="209"/>
      <c r="B507" s="209"/>
      <c r="C507" s="209"/>
      <c r="D507" s="209"/>
      <c r="E507" s="209"/>
      <c r="F507" s="209"/>
      <c r="G507" s="209"/>
      <c r="H507" s="209"/>
      <c r="I507" s="209"/>
      <c r="J507" s="209"/>
      <c r="K507" s="209"/>
      <c r="L507" s="209"/>
      <c r="M507" s="209"/>
      <c r="N507" s="209"/>
      <c r="O507" s="209"/>
      <c r="P507" s="209"/>
      <c r="Q507" s="209"/>
      <c r="R507" s="209"/>
      <c r="S507" s="209"/>
      <c r="T507" s="209"/>
      <c r="U507" s="209"/>
      <c r="V507" s="209"/>
      <c r="W507" s="209"/>
      <c r="X507" s="209"/>
      <c r="Y507" s="209"/>
      <c r="Z507" s="209"/>
      <c r="AA507" s="209"/>
      <c r="AB507" s="209"/>
      <c r="AC507" s="209"/>
      <c r="AD507" s="209"/>
      <c r="AE507" s="209"/>
      <c r="AF507" s="209"/>
      <c r="AG507" s="209"/>
      <c r="AH507" s="209"/>
      <c r="AI507" s="209"/>
      <c r="AJ507" s="209"/>
      <c r="AK507" s="209"/>
      <c r="AL507" s="209"/>
      <c r="AM507" s="209"/>
      <c r="AN507" s="209"/>
      <c r="AO507" s="209"/>
      <c r="AP507" s="209"/>
      <c r="AQ507" s="209"/>
    </row>
    <row r="508" spans="1:43">
      <c r="A508" s="209"/>
      <c r="B508" s="209"/>
      <c r="C508" s="209"/>
      <c r="D508" s="209"/>
      <c r="E508" s="209"/>
      <c r="F508" s="209"/>
      <c r="G508" s="209"/>
      <c r="H508" s="209"/>
      <c r="I508" s="209"/>
      <c r="J508" s="209"/>
      <c r="K508" s="209"/>
      <c r="L508" s="209"/>
      <c r="M508" s="209"/>
      <c r="N508" s="209"/>
      <c r="O508" s="209"/>
      <c r="P508" s="209"/>
      <c r="Q508" s="209"/>
      <c r="R508" s="209"/>
      <c r="S508" s="209"/>
      <c r="T508" s="209"/>
      <c r="U508" s="209"/>
      <c r="V508" s="209"/>
      <c r="W508" s="209"/>
      <c r="X508" s="209"/>
      <c r="Y508" s="209"/>
      <c r="Z508" s="209"/>
      <c r="AA508" s="209"/>
      <c r="AB508" s="209"/>
      <c r="AC508" s="209"/>
      <c r="AD508" s="209"/>
      <c r="AE508" s="209"/>
      <c r="AF508" s="209"/>
      <c r="AG508" s="209"/>
      <c r="AH508" s="209"/>
      <c r="AI508" s="209"/>
      <c r="AJ508" s="209"/>
      <c r="AK508" s="209"/>
      <c r="AL508" s="209"/>
      <c r="AM508" s="209"/>
      <c r="AN508" s="209"/>
      <c r="AO508" s="209"/>
      <c r="AP508" s="209"/>
      <c r="AQ508" s="209"/>
    </row>
    <row r="509" spans="1:43">
      <c r="A509" s="209"/>
      <c r="B509" s="209"/>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c r="Y509" s="209"/>
      <c r="Z509" s="209"/>
      <c r="AA509" s="209"/>
      <c r="AB509" s="209"/>
      <c r="AC509" s="209"/>
      <c r="AD509" s="209"/>
      <c r="AE509" s="209"/>
      <c r="AF509" s="209"/>
      <c r="AG509" s="209"/>
      <c r="AH509" s="209"/>
      <c r="AI509" s="209"/>
      <c r="AJ509" s="209"/>
      <c r="AK509" s="209"/>
      <c r="AL509" s="209"/>
      <c r="AM509" s="209"/>
      <c r="AN509" s="209"/>
      <c r="AO509" s="209"/>
      <c r="AP509" s="209"/>
      <c r="AQ509" s="209"/>
    </row>
    <row r="510" spans="1:43">
      <c r="A510" s="209"/>
      <c r="B510" s="209"/>
      <c r="C510" s="209"/>
      <c r="D510" s="209"/>
      <c r="E510" s="209"/>
      <c r="F510" s="209"/>
      <c r="G510" s="209"/>
      <c r="H510" s="209"/>
      <c r="I510" s="209"/>
      <c r="J510" s="209"/>
      <c r="K510" s="209"/>
      <c r="L510" s="209"/>
      <c r="M510" s="209"/>
      <c r="N510" s="209"/>
      <c r="O510" s="209"/>
      <c r="P510" s="209"/>
      <c r="Q510" s="209"/>
      <c r="R510" s="209"/>
      <c r="S510" s="209"/>
      <c r="T510" s="209"/>
      <c r="U510" s="209"/>
      <c r="V510" s="209"/>
      <c r="W510" s="209"/>
      <c r="X510" s="209"/>
      <c r="Y510" s="209"/>
      <c r="Z510" s="209"/>
      <c r="AA510" s="209"/>
      <c r="AB510" s="209"/>
      <c r="AC510" s="209"/>
      <c r="AD510" s="209"/>
      <c r="AE510" s="209"/>
      <c r="AF510" s="209"/>
      <c r="AG510" s="209"/>
      <c r="AH510" s="209"/>
      <c r="AI510" s="209"/>
      <c r="AJ510" s="209"/>
      <c r="AK510" s="209"/>
      <c r="AL510" s="209"/>
      <c r="AM510" s="209"/>
      <c r="AN510" s="209"/>
      <c r="AO510" s="209"/>
      <c r="AP510" s="209"/>
      <c r="AQ510" s="209"/>
    </row>
    <row r="511" spans="1:43">
      <c r="A511" s="209"/>
      <c r="B511" s="209"/>
      <c r="C511" s="209"/>
      <c r="D511" s="209"/>
      <c r="E511" s="209"/>
      <c r="F511" s="209"/>
      <c r="G511" s="209"/>
      <c r="H511" s="209"/>
      <c r="I511" s="209"/>
      <c r="J511" s="209"/>
      <c r="K511" s="209"/>
      <c r="L511" s="209"/>
      <c r="M511" s="209"/>
      <c r="N511" s="209"/>
      <c r="O511" s="209"/>
      <c r="P511" s="209"/>
      <c r="Q511" s="209"/>
      <c r="R511" s="209"/>
      <c r="S511" s="209"/>
      <c r="T511" s="209"/>
      <c r="U511" s="209"/>
      <c r="V511" s="209"/>
      <c r="W511" s="209"/>
      <c r="X511" s="209"/>
      <c r="Y511" s="209"/>
      <c r="Z511" s="209"/>
      <c r="AA511" s="209"/>
      <c r="AB511" s="209"/>
      <c r="AC511" s="209"/>
      <c r="AD511" s="209"/>
      <c r="AE511" s="209"/>
      <c r="AF511" s="209"/>
      <c r="AG511" s="209"/>
      <c r="AH511" s="209"/>
      <c r="AI511" s="209"/>
      <c r="AJ511" s="209"/>
      <c r="AK511" s="209"/>
      <c r="AL511" s="209"/>
      <c r="AM511" s="209"/>
      <c r="AN511" s="209"/>
      <c r="AO511" s="209"/>
      <c r="AP511" s="209"/>
      <c r="AQ511" s="209"/>
    </row>
    <row r="512" spans="1:43">
      <c r="A512" s="209"/>
      <c r="B512" s="209"/>
      <c r="C512" s="209"/>
      <c r="D512" s="209"/>
      <c r="E512" s="209"/>
      <c r="F512" s="209"/>
      <c r="G512" s="209"/>
      <c r="H512" s="209"/>
      <c r="I512" s="209"/>
      <c r="J512" s="209"/>
      <c r="K512" s="209"/>
      <c r="L512" s="209"/>
      <c r="M512" s="209"/>
      <c r="N512" s="209"/>
      <c r="O512" s="209"/>
      <c r="P512" s="209"/>
      <c r="Q512" s="209"/>
      <c r="R512" s="209"/>
      <c r="S512" s="209"/>
      <c r="T512" s="209"/>
      <c r="U512" s="209"/>
      <c r="V512" s="209"/>
      <c r="W512" s="209"/>
      <c r="X512" s="209"/>
      <c r="Y512" s="209"/>
      <c r="Z512" s="209"/>
      <c r="AA512" s="209"/>
      <c r="AB512" s="209"/>
      <c r="AC512" s="209"/>
      <c r="AD512" s="209"/>
      <c r="AE512" s="209"/>
      <c r="AF512" s="209"/>
      <c r="AG512" s="209"/>
      <c r="AH512" s="209"/>
      <c r="AI512" s="209"/>
      <c r="AJ512" s="209"/>
      <c r="AK512" s="209"/>
      <c r="AL512" s="209"/>
      <c r="AM512" s="209"/>
      <c r="AN512" s="209"/>
      <c r="AO512" s="209"/>
      <c r="AP512" s="209"/>
      <c r="AQ512" s="209"/>
    </row>
    <row r="513" spans="1:43">
      <c r="A513" s="209"/>
      <c r="B513" s="209"/>
      <c r="C513" s="209"/>
      <c r="D513" s="209"/>
      <c r="E513" s="209"/>
      <c r="F513" s="209"/>
      <c r="G513" s="209"/>
      <c r="H513" s="209"/>
      <c r="I513" s="209"/>
      <c r="J513" s="209"/>
      <c r="K513" s="209"/>
      <c r="L513" s="209"/>
      <c r="M513" s="209"/>
      <c r="N513" s="209"/>
      <c r="O513" s="209"/>
      <c r="P513" s="209"/>
      <c r="Q513" s="209"/>
      <c r="R513" s="209"/>
      <c r="S513" s="209"/>
      <c r="T513" s="209"/>
      <c r="U513" s="209"/>
      <c r="V513" s="209"/>
      <c r="W513" s="209"/>
      <c r="X513" s="209"/>
      <c r="Y513" s="209"/>
      <c r="Z513" s="209"/>
      <c r="AA513" s="209"/>
      <c r="AB513" s="209"/>
      <c r="AC513" s="209"/>
      <c r="AD513" s="209"/>
      <c r="AE513" s="209"/>
      <c r="AF513" s="209"/>
      <c r="AG513" s="209"/>
      <c r="AH513" s="209"/>
      <c r="AI513" s="209"/>
      <c r="AJ513" s="209"/>
      <c r="AK513" s="209"/>
      <c r="AL513" s="209"/>
      <c r="AM513" s="209"/>
      <c r="AN513" s="209"/>
      <c r="AO513" s="209"/>
      <c r="AP513" s="209"/>
      <c r="AQ513" s="209"/>
    </row>
    <row r="514" spans="1:43">
      <c r="A514" s="209"/>
      <c r="B514" s="209"/>
      <c r="C514" s="209"/>
      <c r="D514" s="209"/>
      <c r="E514" s="209"/>
      <c r="F514" s="209"/>
      <c r="G514" s="209"/>
      <c r="H514" s="209"/>
      <c r="I514" s="209"/>
      <c r="J514" s="209"/>
      <c r="K514" s="209"/>
      <c r="L514" s="209"/>
      <c r="M514" s="209"/>
      <c r="N514" s="209"/>
      <c r="O514" s="209"/>
      <c r="P514" s="209"/>
      <c r="Q514" s="209"/>
      <c r="R514" s="209"/>
      <c r="S514" s="209"/>
      <c r="T514" s="209"/>
      <c r="U514" s="209"/>
      <c r="V514" s="209"/>
      <c r="W514" s="209"/>
      <c r="X514" s="209"/>
      <c r="Y514" s="209"/>
      <c r="Z514" s="209"/>
      <c r="AA514" s="209"/>
      <c r="AB514" s="209"/>
      <c r="AC514" s="209"/>
      <c r="AD514" s="209"/>
      <c r="AE514" s="209"/>
      <c r="AF514" s="209"/>
      <c r="AG514" s="209"/>
      <c r="AH514" s="209"/>
      <c r="AI514" s="209"/>
      <c r="AJ514" s="209"/>
      <c r="AK514" s="209"/>
      <c r="AL514" s="209"/>
      <c r="AM514" s="209"/>
      <c r="AN514" s="209"/>
      <c r="AO514" s="209"/>
      <c r="AP514" s="209"/>
      <c r="AQ514" s="209"/>
    </row>
    <row r="515" spans="1:43">
      <c r="A515" s="209"/>
      <c r="B515" s="209"/>
      <c r="C515" s="209"/>
      <c r="D515" s="209"/>
      <c r="E515" s="209"/>
      <c r="F515" s="209"/>
      <c r="G515" s="209"/>
      <c r="H515" s="209"/>
      <c r="I515" s="209"/>
      <c r="J515" s="209"/>
      <c r="K515" s="209"/>
      <c r="L515" s="209"/>
      <c r="M515" s="209"/>
      <c r="N515" s="209"/>
      <c r="O515" s="209"/>
      <c r="P515" s="209"/>
      <c r="Q515" s="209"/>
      <c r="R515" s="209"/>
      <c r="S515" s="209"/>
      <c r="T515" s="209"/>
      <c r="U515" s="209"/>
      <c r="V515" s="209"/>
      <c r="W515" s="209"/>
      <c r="X515" s="209"/>
      <c r="Y515" s="209"/>
      <c r="Z515" s="209"/>
      <c r="AA515" s="209"/>
      <c r="AB515" s="209"/>
      <c r="AC515" s="209"/>
      <c r="AD515" s="209"/>
      <c r="AE515" s="209"/>
      <c r="AF515" s="209"/>
      <c r="AG515" s="209"/>
      <c r="AH515" s="209"/>
      <c r="AI515" s="209"/>
      <c r="AJ515" s="209"/>
      <c r="AK515" s="209"/>
      <c r="AL515" s="209"/>
      <c r="AM515" s="209"/>
      <c r="AN515" s="209"/>
      <c r="AO515" s="209"/>
      <c r="AP515" s="209"/>
      <c r="AQ515" s="209"/>
    </row>
    <row r="516" spans="1:43">
      <c r="A516" s="209"/>
      <c r="B516" s="209"/>
      <c r="C516" s="209"/>
      <c r="D516" s="209"/>
      <c r="E516" s="209"/>
      <c r="F516" s="209"/>
      <c r="G516" s="209"/>
      <c r="H516" s="209"/>
      <c r="I516" s="209"/>
      <c r="J516" s="209"/>
      <c r="K516" s="209"/>
      <c r="L516" s="209"/>
      <c r="M516" s="209"/>
      <c r="N516" s="209"/>
      <c r="O516" s="209"/>
      <c r="P516" s="209"/>
      <c r="Q516" s="209"/>
      <c r="R516" s="209"/>
      <c r="S516" s="209"/>
      <c r="T516" s="209"/>
      <c r="U516" s="209"/>
      <c r="V516" s="209"/>
      <c r="W516" s="209"/>
      <c r="X516" s="209"/>
      <c r="Y516" s="209"/>
      <c r="Z516" s="209"/>
      <c r="AA516" s="209"/>
      <c r="AB516" s="209"/>
      <c r="AC516" s="209"/>
      <c r="AD516" s="209"/>
      <c r="AE516" s="209"/>
      <c r="AF516" s="209"/>
      <c r="AG516" s="209"/>
      <c r="AH516" s="209"/>
      <c r="AI516" s="209"/>
      <c r="AJ516" s="209"/>
      <c r="AK516" s="209"/>
      <c r="AL516" s="209"/>
      <c r="AM516" s="209"/>
      <c r="AN516" s="209"/>
      <c r="AO516" s="209"/>
      <c r="AP516" s="209"/>
      <c r="AQ516" s="209"/>
    </row>
    <row r="517" spans="1:43">
      <c r="A517" s="209"/>
      <c r="B517" s="209"/>
      <c r="C517" s="209"/>
      <c r="D517" s="209"/>
      <c r="E517" s="209"/>
      <c r="F517" s="209"/>
      <c r="G517" s="209"/>
      <c r="H517" s="209"/>
      <c r="I517" s="209"/>
      <c r="J517" s="209"/>
      <c r="K517" s="209"/>
      <c r="L517" s="209"/>
      <c r="M517" s="209"/>
      <c r="N517" s="209"/>
      <c r="O517" s="209"/>
      <c r="P517" s="209"/>
      <c r="Q517" s="209"/>
      <c r="R517" s="209"/>
      <c r="S517" s="209"/>
      <c r="T517" s="209"/>
      <c r="U517" s="209"/>
      <c r="V517" s="209"/>
      <c r="W517" s="209"/>
      <c r="X517" s="209"/>
      <c r="Y517" s="209"/>
      <c r="Z517" s="209"/>
      <c r="AA517" s="209"/>
      <c r="AB517" s="209"/>
      <c r="AC517" s="209"/>
      <c r="AD517" s="209"/>
      <c r="AE517" s="209"/>
      <c r="AF517" s="209"/>
      <c r="AG517" s="209"/>
      <c r="AH517" s="209"/>
      <c r="AI517" s="209"/>
      <c r="AJ517" s="209"/>
      <c r="AK517" s="209"/>
      <c r="AL517" s="209"/>
      <c r="AM517" s="209"/>
      <c r="AN517" s="209"/>
      <c r="AO517" s="209"/>
      <c r="AP517" s="209"/>
      <c r="AQ517" s="209"/>
    </row>
    <row r="518" spans="1:43">
      <c r="A518" s="209"/>
      <c r="B518" s="209"/>
      <c r="C518" s="209"/>
      <c r="D518" s="209"/>
      <c r="E518" s="209"/>
      <c r="F518" s="209"/>
      <c r="G518" s="209"/>
      <c r="H518" s="209"/>
      <c r="I518" s="209"/>
      <c r="J518" s="209"/>
      <c r="K518" s="209"/>
      <c r="L518" s="209"/>
      <c r="M518" s="209"/>
      <c r="N518" s="209"/>
      <c r="O518" s="209"/>
      <c r="P518" s="209"/>
      <c r="Q518" s="209"/>
      <c r="R518" s="209"/>
      <c r="S518" s="209"/>
      <c r="T518" s="209"/>
      <c r="U518" s="209"/>
      <c r="V518" s="209"/>
      <c r="W518" s="209"/>
      <c r="X518" s="209"/>
      <c r="Y518" s="209"/>
      <c r="Z518" s="209"/>
      <c r="AA518" s="209"/>
      <c r="AB518" s="209"/>
      <c r="AC518" s="209"/>
      <c r="AD518" s="209"/>
      <c r="AE518" s="209"/>
      <c r="AF518" s="209"/>
      <c r="AG518" s="209"/>
      <c r="AH518" s="209"/>
      <c r="AI518" s="209"/>
      <c r="AJ518" s="209"/>
      <c r="AK518" s="209"/>
      <c r="AL518" s="209"/>
      <c r="AM518" s="209"/>
      <c r="AN518" s="209"/>
      <c r="AO518" s="209"/>
      <c r="AP518" s="209"/>
      <c r="AQ518" s="209"/>
    </row>
    <row r="519" spans="1:43">
      <c r="A519" s="209"/>
      <c r="B519" s="209"/>
      <c r="C519" s="209"/>
      <c r="D519" s="209"/>
      <c r="E519" s="209"/>
      <c r="F519" s="209"/>
      <c r="G519" s="209"/>
      <c r="H519" s="209"/>
      <c r="I519" s="209"/>
      <c r="J519" s="209"/>
      <c r="K519" s="209"/>
      <c r="L519" s="209"/>
      <c r="M519" s="209"/>
      <c r="N519" s="209"/>
      <c r="O519" s="209"/>
      <c r="P519" s="209"/>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row>
    <row r="520" spans="1:43">
      <c r="A520" s="209"/>
      <c r="B520" s="209"/>
      <c r="C520" s="209"/>
      <c r="D520" s="209"/>
      <c r="E520" s="209"/>
      <c r="F520" s="209"/>
      <c r="G520" s="209"/>
      <c r="H520" s="209"/>
      <c r="I520" s="209"/>
      <c r="J520" s="209"/>
      <c r="K520" s="209"/>
      <c r="L520" s="209"/>
      <c r="M520" s="209"/>
      <c r="N520" s="209"/>
      <c r="O520" s="209"/>
      <c r="P520" s="209"/>
      <c r="Q520" s="209"/>
      <c r="R520" s="209"/>
      <c r="S520" s="209"/>
      <c r="T520" s="209"/>
      <c r="U520" s="209"/>
      <c r="V520" s="209"/>
      <c r="W520" s="209"/>
      <c r="X520" s="209"/>
      <c r="Y520" s="209"/>
      <c r="Z520" s="209"/>
      <c r="AA520" s="209"/>
      <c r="AB520" s="209"/>
      <c r="AC520" s="209"/>
      <c r="AD520" s="209"/>
      <c r="AE520" s="209"/>
      <c r="AF520" s="209"/>
      <c r="AG520" s="209"/>
      <c r="AH520" s="209"/>
      <c r="AI520" s="209"/>
      <c r="AJ520" s="209"/>
      <c r="AK520" s="209"/>
      <c r="AL520" s="209"/>
      <c r="AM520" s="209"/>
      <c r="AN520" s="209"/>
      <c r="AO520" s="209"/>
      <c r="AP520" s="209"/>
      <c r="AQ520" s="209"/>
    </row>
    <row r="521" spans="1:43">
      <c r="A521" s="209"/>
      <c r="B521" s="209"/>
      <c r="C521" s="209"/>
      <c r="D521" s="209"/>
      <c r="E521" s="209"/>
      <c r="F521" s="209"/>
      <c r="G521" s="209"/>
      <c r="H521" s="209"/>
      <c r="I521" s="209"/>
      <c r="J521" s="209"/>
      <c r="K521" s="209"/>
      <c r="L521" s="209"/>
      <c r="M521" s="209"/>
      <c r="N521" s="209"/>
      <c r="O521" s="209"/>
      <c r="P521" s="209"/>
      <c r="Q521" s="209"/>
      <c r="R521" s="209"/>
      <c r="S521" s="209"/>
      <c r="T521" s="209"/>
      <c r="U521" s="209"/>
      <c r="V521" s="209"/>
      <c r="W521" s="209"/>
      <c r="X521" s="209"/>
      <c r="Y521" s="209"/>
      <c r="Z521" s="209"/>
      <c r="AA521" s="209"/>
      <c r="AB521" s="209"/>
      <c r="AC521" s="209"/>
      <c r="AD521" s="209"/>
      <c r="AE521" s="209"/>
      <c r="AF521" s="209"/>
      <c r="AG521" s="209"/>
      <c r="AH521" s="209"/>
      <c r="AI521" s="209"/>
      <c r="AJ521" s="209"/>
      <c r="AK521" s="209"/>
      <c r="AL521" s="209"/>
      <c r="AM521" s="209"/>
      <c r="AN521" s="209"/>
      <c r="AO521" s="209"/>
      <c r="AP521" s="209"/>
      <c r="AQ521" s="209"/>
    </row>
    <row r="522" spans="1:43">
      <c r="A522" s="209"/>
      <c r="B522" s="209"/>
      <c r="C522" s="209"/>
      <c r="D522" s="209"/>
      <c r="E522" s="209"/>
      <c r="F522" s="209"/>
      <c r="G522" s="209"/>
      <c r="H522" s="209"/>
      <c r="I522" s="209"/>
      <c r="J522" s="209"/>
      <c r="K522" s="209"/>
      <c r="L522" s="209"/>
      <c r="M522" s="209"/>
      <c r="N522" s="209"/>
      <c r="O522" s="209"/>
      <c r="P522" s="209"/>
      <c r="Q522" s="209"/>
      <c r="R522" s="209"/>
      <c r="S522" s="209"/>
      <c r="T522" s="209"/>
      <c r="U522" s="209"/>
      <c r="V522" s="209"/>
      <c r="W522" s="209"/>
      <c r="X522" s="209"/>
      <c r="Y522" s="209"/>
      <c r="Z522" s="209"/>
      <c r="AA522" s="209"/>
      <c r="AB522" s="209"/>
      <c r="AC522" s="209"/>
      <c r="AD522" s="209"/>
      <c r="AE522" s="209"/>
      <c r="AF522" s="209"/>
      <c r="AG522" s="209"/>
      <c r="AH522" s="209"/>
      <c r="AI522" s="209"/>
      <c r="AJ522" s="209"/>
      <c r="AK522" s="209"/>
      <c r="AL522" s="209"/>
      <c r="AM522" s="209"/>
      <c r="AN522" s="209"/>
      <c r="AO522" s="209"/>
      <c r="AP522" s="209"/>
      <c r="AQ522" s="209"/>
    </row>
    <row r="523" spans="1:43">
      <c r="A523" s="209"/>
      <c r="B523" s="209"/>
      <c r="C523" s="209"/>
      <c r="D523" s="209"/>
      <c r="E523" s="209"/>
      <c r="F523" s="209"/>
      <c r="G523" s="209"/>
      <c r="H523" s="209"/>
      <c r="I523" s="209"/>
      <c r="J523" s="209"/>
      <c r="K523" s="209"/>
      <c r="L523" s="209"/>
      <c r="M523" s="209"/>
      <c r="N523" s="209"/>
      <c r="O523" s="209"/>
      <c r="P523" s="209"/>
      <c r="Q523" s="209"/>
      <c r="R523" s="209"/>
      <c r="S523" s="209"/>
      <c r="T523" s="209"/>
      <c r="U523" s="209"/>
      <c r="V523" s="209"/>
      <c r="W523" s="209"/>
      <c r="X523" s="209"/>
      <c r="Y523" s="209"/>
      <c r="Z523" s="209"/>
      <c r="AA523" s="209"/>
      <c r="AB523" s="209"/>
      <c r="AC523" s="209"/>
      <c r="AD523" s="209"/>
      <c r="AE523" s="209"/>
      <c r="AF523" s="209"/>
      <c r="AG523" s="209"/>
      <c r="AH523" s="209"/>
      <c r="AI523" s="209"/>
      <c r="AJ523" s="209"/>
      <c r="AK523" s="209"/>
      <c r="AL523" s="209"/>
      <c r="AM523" s="209"/>
      <c r="AN523" s="209"/>
      <c r="AO523" s="209"/>
      <c r="AP523" s="209"/>
      <c r="AQ523" s="209"/>
    </row>
    <row r="524" spans="1:43">
      <c r="A524" s="209"/>
      <c r="B524" s="209"/>
      <c r="C524" s="209"/>
      <c r="D524" s="209"/>
      <c r="E524" s="209"/>
      <c r="F524" s="209"/>
      <c r="G524" s="209"/>
      <c r="H524" s="209"/>
      <c r="I524" s="209"/>
      <c r="J524" s="209"/>
      <c r="K524" s="209"/>
      <c r="L524" s="209"/>
      <c r="M524" s="209"/>
      <c r="N524" s="209"/>
      <c r="O524" s="209"/>
      <c r="P524" s="209"/>
      <c r="Q524" s="209"/>
      <c r="R524" s="209"/>
      <c r="S524" s="209"/>
      <c r="T524" s="209"/>
      <c r="U524" s="209"/>
      <c r="V524" s="209"/>
      <c r="W524" s="209"/>
      <c r="X524" s="209"/>
      <c r="Y524" s="209"/>
      <c r="Z524" s="209"/>
      <c r="AA524" s="209"/>
      <c r="AB524" s="209"/>
      <c r="AC524" s="209"/>
      <c r="AD524" s="209"/>
      <c r="AE524" s="209"/>
      <c r="AF524" s="209"/>
      <c r="AG524" s="209"/>
      <c r="AH524" s="209"/>
      <c r="AI524" s="209"/>
      <c r="AJ524" s="209"/>
      <c r="AK524" s="209"/>
      <c r="AL524" s="209"/>
      <c r="AM524" s="209"/>
      <c r="AN524" s="209"/>
      <c r="AO524" s="209"/>
      <c r="AP524" s="209"/>
      <c r="AQ524" s="209"/>
    </row>
    <row r="525" spans="1:43">
      <c r="A525" s="209"/>
      <c r="B525" s="209"/>
      <c r="C525" s="209"/>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209"/>
      <c r="AM525" s="209"/>
      <c r="AN525" s="209"/>
      <c r="AO525" s="209"/>
      <c r="AP525" s="209"/>
      <c r="AQ525" s="209"/>
    </row>
    <row r="526" spans="1:43">
      <c r="A526" s="209"/>
      <c r="B526" s="209"/>
      <c r="C526" s="209"/>
      <c r="D526" s="209"/>
      <c r="E526" s="209"/>
      <c r="F526" s="209"/>
      <c r="G526" s="209"/>
      <c r="H526" s="209"/>
      <c r="I526" s="209"/>
      <c r="J526" s="209"/>
      <c r="K526" s="209"/>
      <c r="L526" s="209"/>
      <c r="M526" s="209"/>
      <c r="N526" s="209"/>
      <c r="O526" s="209"/>
      <c r="P526" s="209"/>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209"/>
      <c r="AM526" s="209"/>
      <c r="AN526" s="209"/>
      <c r="AO526" s="209"/>
      <c r="AP526" s="209"/>
      <c r="AQ526" s="209"/>
    </row>
    <row r="527" spans="1:43">
      <c r="A527" s="209"/>
      <c r="B527" s="209"/>
      <c r="C527" s="209"/>
      <c r="D527" s="209"/>
      <c r="E527" s="209"/>
      <c r="F527" s="209"/>
      <c r="G527" s="209"/>
      <c r="H527" s="209"/>
      <c r="I527" s="209"/>
      <c r="J527" s="209"/>
      <c r="K527" s="209"/>
      <c r="L527" s="209"/>
      <c r="M527" s="209"/>
      <c r="N527" s="209"/>
      <c r="O527" s="209"/>
      <c r="P527" s="209"/>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209"/>
      <c r="AM527" s="209"/>
      <c r="AN527" s="209"/>
      <c r="AO527" s="209"/>
      <c r="AP527" s="209"/>
      <c r="AQ527" s="209"/>
    </row>
    <row r="528" spans="1:43">
      <c r="A528" s="209"/>
      <c r="B528" s="209"/>
      <c r="C528" s="209"/>
      <c r="D528" s="209"/>
      <c r="E528" s="209"/>
      <c r="F528" s="209"/>
      <c r="G528" s="209"/>
      <c r="H528" s="209"/>
      <c r="I528" s="209"/>
      <c r="J528" s="209"/>
      <c r="K528" s="209"/>
      <c r="L528" s="209"/>
      <c r="M528" s="209"/>
      <c r="N528" s="209"/>
      <c r="O528" s="209"/>
      <c r="P528" s="209"/>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209"/>
      <c r="AM528" s="209"/>
      <c r="AN528" s="209"/>
      <c r="AO528" s="209"/>
      <c r="AP528" s="209"/>
      <c r="AQ528" s="209"/>
    </row>
    <row r="529" spans="1:43">
      <c r="A529" s="209"/>
      <c r="B529" s="209"/>
      <c r="C529" s="209"/>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09"/>
      <c r="AL529" s="209"/>
      <c r="AM529" s="209"/>
      <c r="AN529" s="209"/>
      <c r="AO529" s="209"/>
      <c r="AP529" s="209"/>
      <c r="AQ529" s="209"/>
    </row>
    <row r="530" spans="1:43">
      <c r="A530" s="209"/>
      <c r="B530" s="209"/>
      <c r="C530" s="209"/>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209"/>
      <c r="AM530" s="209"/>
      <c r="AN530" s="209"/>
      <c r="AO530" s="209"/>
      <c r="AP530" s="209"/>
      <c r="AQ530" s="209"/>
    </row>
    <row r="531" spans="1:43">
      <c r="A531" s="209"/>
      <c r="B531" s="209"/>
      <c r="C531" s="209"/>
      <c r="D531" s="209"/>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09"/>
      <c r="AL531" s="209"/>
      <c r="AM531" s="209"/>
      <c r="AN531" s="209"/>
      <c r="AO531" s="209"/>
      <c r="AP531" s="209"/>
      <c r="AQ531" s="209"/>
    </row>
    <row r="532" spans="1:43">
      <c r="A532" s="209"/>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c r="Y532" s="209"/>
      <c r="Z532" s="209"/>
      <c r="AA532" s="209"/>
      <c r="AB532" s="209"/>
      <c r="AC532" s="209"/>
      <c r="AD532" s="209"/>
      <c r="AE532" s="209"/>
      <c r="AF532" s="209"/>
      <c r="AG532" s="209"/>
      <c r="AH532" s="209"/>
      <c r="AI532" s="209"/>
      <c r="AJ532" s="209"/>
      <c r="AK532" s="209"/>
      <c r="AL532" s="209"/>
      <c r="AM532" s="209"/>
      <c r="AN532" s="209"/>
      <c r="AO532" s="209"/>
      <c r="AP532" s="209"/>
      <c r="AQ532" s="209"/>
    </row>
    <row r="533" spans="1:43">
      <c r="A533" s="209"/>
      <c r="B533" s="209"/>
      <c r="C533" s="209"/>
      <c r="D533" s="209"/>
      <c r="E533" s="209"/>
      <c r="F533" s="209"/>
      <c r="G533" s="209"/>
      <c r="H533" s="209"/>
      <c r="I533" s="209"/>
      <c r="J533" s="209"/>
      <c r="K533" s="209"/>
      <c r="L533" s="209"/>
      <c r="M533" s="209"/>
      <c r="N533" s="209"/>
      <c r="O533" s="209"/>
      <c r="P533" s="209"/>
      <c r="Q533" s="209"/>
      <c r="R533" s="209"/>
      <c r="S533" s="209"/>
      <c r="T533" s="209"/>
      <c r="U533" s="209"/>
      <c r="V533" s="209"/>
      <c r="W533" s="209"/>
      <c r="X533" s="209"/>
      <c r="Y533" s="209"/>
      <c r="Z533" s="209"/>
      <c r="AA533" s="209"/>
      <c r="AB533" s="209"/>
      <c r="AC533" s="209"/>
      <c r="AD533" s="209"/>
      <c r="AE533" s="209"/>
      <c r="AF533" s="209"/>
      <c r="AG533" s="209"/>
      <c r="AH533" s="209"/>
      <c r="AI533" s="209"/>
      <c r="AJ533" s="209"/>
      <c r="AK533" s="209"/>
      <c r="AL533" s="209"/>
      <c r="AM533" s="209"/>
      <c r="AN533" s="209"/>
      <c r="AO533" s="209"/>
      <c r="AP533" s="209"/>
      <c r="AQ533" s="209"/>
    </row>
    <row r="534" spans="1:43">
      <c r="A534" s="209"/>
      <c r="B534" s="209"/>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209"/>
      <c r="AM534" s="209"/>
      <c r="AN534" s="209"/>
      <c r="AO534" s="209"/>
      <c r="AP534" s="209"/>
      <c r="AQ534" s="209"/>
    </row>
    <row r="535" spans="1:43">
      <c r="A535" s="209"/>
      <c r="B535" s="209"/>
      <c r="C535" s="209"/>
      <c r="D535" s="209"/>
      <c r="E535" s="209"/>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209"/>
      <c r="AM535" s="209"/>
      <c r="AN535" s="209"/>
      <c r="AO535" s="209"/>
      <c r="AP535" s="209"/>
      <c r="AQ535" s="209"/>
    </row>
    <row r="536" spans="1:43">
      <c r="A536" s="209"/>
      <c r="B536" s="209"/>
      <c r="C536" s="209"/>
      <c r="D536" s="209"/>
      <c r="E536" s="209"/>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row>
    <row r="537" spans="1:43">
      <c r="A537" s="209"/>
      <c r="B537" s="209"/>
      <c r="C537" s="209"/>
      <c r="D537" s="209"/>
      <c r="E537" s="209"/>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row>
    <row r="538" spans="1:43">
      <c r="A538" s="209"/>
      <c r="B538" s="209"/>
      <c r="C538" s="209"/>
      <c r="D538" s="209"/>
      <c r="E538" s="209"/>
      <c r="F538" s="209"/>
      <c r="G538" s="209"/>
      <c r="H538" s="209"/>
      <c r="I538" s="209"/>
      <c r="J538" s="209"/>
      <c r="K538" s="209"/>
      <c r="L538" s="209"/>
      <c r="M538" s="209"/>
      <c r="N538" s="209"/>
      <c r="O538" s="209"/>
      <c r="P538" s="209"/>
      <c r="Q538" s="209"/>
      <c r="R538" s="209"/>
      <c r="S538" s="209"/>
      <c r="T538" s="209"/>
      <c r="U538" s="209"/>
      <c r="V538" s="209"/>
      <c r="W538" s="209"/>
      <c r="X538" s="209"/>
      <c r="Y538" s="209"/>
      <c r="Z538" s="209"/>
      <c r="AA538" s="209"/>
      <c r="AB538" s="209"/>
      <c r="AC538" s="209"/>
      <c r="AD538" s="209"/>
      <c r="AE538" s="209"/>
      <c r="AF538" s="209"/>
      <c r="AG538" s="209"/>
      <c r="AH538" s="209"/>
      <c r="AI538" s="209"/>
      <c r="AJ538" s="209"/>
      <c r="AK538" s="209"/>
      <c r="AL538" s="209"/>
      <c r="AM538" s="209"/>
      <c r="AN538" s="209"/>
      <c r="AO538" s="209"/>
      <c r="AP538" s="209"/>
      <c r="AQ538" s="209"/>
    </row>
    <row r="539" spans="1:43">
      <c r="A539" s="209"/>
      <c r="B539" s="209"/>
      <c r="C539" s="209"/>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c r="AI539" s="209"/>
      <c r="AJ539" s="209"/>
      <c r="AK539" s="209"/>
      <c r="AL539" s="209"/>
      <c r="AM539" s="209"/>
      <c r="AN539" s="209"/>
      <c r="AO539" s="209"/>
      <c r="AP539" s="209"/>
      <c r="AQ539" s="209"/>
    </row>
    <row r="540" spans="1:43">
      <c r="A540" s="209"/>
      <c r="B540" s="209"/>
      <c r="C540" s="209"/>
      <c r="D540" s="209"/>
      <c r="E540" s="209"/>
      <c r="F540" s="209"/>
      <c r="G540" s="209"/>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c r="AI540" s="209"/>
      <c r="AJ540" s="209"/>
      <c r="AK540" s="209"/>
      <c r="AL540" s="209"/>
      <c r="AM540" s="209"/>
      <c r="AN540" s="209"/>
      <c r="AO540" s="209"/>
      <c r="AP540" s="209"/>
      <c r="AQ540" s="209"/>
    </row>
    <row r="541" spans="1:43">
      <c r="A541" s="209"/>
      <c r="B541" s="209"/>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209"/>
      <c r="AM541" s="209"/>
      <c r="AN541" s="209"/>
      <c r="AO541" s="209"/>
      <c r="AP541" s="209"/>
      <c r="AQ541" s="209"/>
    </row>
    <row r="542" spans="1:43">
      <c r="A542" s="209"/>
      <c r="B542" s="209"/>
      <c r="C542" s="209"/>
      <c r="D542" s="209"/>
      <c r="E542" s="209"/>
      <c r="F542" s="209"/>
      <c r="G542" s="209"/>
      <c r="H542" s="209"/>
      <c r="I542" s="209"/>
      <c r="J542" s="209"/>
      <c r="K542" s="209"/>
      <c r="L542" s="209"/>
      <c r="M542" s="209"/>
      <c r="N542" s="209"/>
      <c r="O542" s="209"/>
      <c r="P542" s="209"/>
      <c r="Q542" s="209"/>
      <c r="R542" s="209"/>
      <c r="S542" s="209"/>
      <c r="T542" s="209"/>
      <c r="U542" s="209"/>
      <c r="V542" s="209"/>
      <c r="W542" s="209"/>
      <c r="X542" s="209"/>
      <c r="Y542" s="209"/>
      <c r="Z542" s="209"/>
      <c r="AA542" s="209"/>
      <c r="AB542" s="209"/>
      <c r="AC542" s="209"/>
      <c r="AD542" s="209"/>
      <c r="AE542" s="209"/>
      <c r="AF542" s="209"/>
      <c r="AG542" s="209"/>
      <c r="AH542" s="209"/>
      <c r="AI542" s="209"/>
      <c r="AJ542" s="209"/>
      <c r="AK542" s="209"/>
      <c r="AL542" s="209"/>
      <c r="AM542" s="209"/>
      <c r="AN542" s="209"/>
      <c r="AO542" s="209"/>
      <c r="AP542" s="209"/>
      <c r="AQ542" s="209"/>
    </row>
    <row r="543" spans="1:43">
      <c r="A543" s="209"/>
      <c r="B543" s="209"/>
      <c r="C543" s="209"/>
      <c r="D543" s="209"/>
      <c r="E543" s="209"/>
      <c r="F543" s="209"/>
      <c r="G543" s="209"/>
      <c r="H543" s="209"/>
      <c r="I543" s="209"/>
      <c r="J543" s="209"/>
      <c r="K543" s="209"/>
      <c r="L543" s="209"/>
      <c r="M543" s="209"/>
      <c r="N543" s="209"/>
      <c r="O543" s="209"/>
      <c r="P543" s="209"/>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09"/>
      <c r="AL543" s="209"/>
      <c r="AM543" s="209"/>
      <c r="AN543" s="209"/>
      <c r="AO543" s="209"/>
      <c r="AP543" s="209"/>
      <c r="AQ543" s="209"/>
    </row>
    <row r="544" spans="1:43">
      <c r="A544" s="209"/>
      <c r="B544" s="209"/>
      <c r="C544" s="209"/>
      <c r="D544" s="209"/>
      <c r="E544" s="209"/>
      <c r="F544" s="209"/>
      <c r="G544" s="209"/>
      <c r="H544" s="209"/>
      <c r="I544" s="209"/>
      <c r="J544" s="209"/>
      <c r="K544" s="209"/>
      <c r="L544" s="209"/>
      <c r="M544" s="209"/>
      <c r="N544" s="209"/>
      <c r="O544" s="209"/>
      <c r="P544" s="209"/>
      <c r="Q544" s="209"/>
      <c r="R544" s="209"/>
      <c r="S544" s="209"/>
      <c r="T544" s="209"/>
      <c r="U544" s="209"/>
      <c r="V544" s="209"/>
      <c r="W544" s="209"/>
      <c r="X544" s="209"/>
      <c r="Y544" s="209"/>
      <c r="Z544" s="209"/>
      <c r="AA544" s="209"/>
      <c r="AB544" s="209"/>
      <c r="AC544" s="209"/>
      <c r="AD544" s="209"/>
      <c r="AE544" s="209"/>
      <c r="AF544" s="209"/>
      <c r="AG544" s="209"/>
      <c r="AH544" s="209"/>
      <c r="AI544" s="209"/>
      <c r="AJ544" s="209"/>
      <c r="AK544" s="209"/>
      <c r="AL544" s="209"/>
      <c r="AM544" s="209"/>
      <c r="AN544" s="209"/>
      <c r="AO544" s="209"/>
      <c r="AP544" s="209"/>
      <c r="AQ544" s="209"/>
    </row>
    <row r="545" spans="1:43">
      <c r="A545" s="209"/>
      <c r="B545" s="209"/>
      <c r="C545" s="209"/>
      <c r="D545" s="209"/>
      <c r="E545" s="209"/>
      <c r="F545" s="209"/>
      <c r="G545" s="209"/>
      <c r="H545" s="209"/>
      <c r="I545" s="209"/>
      <c r="J545" s="209"/>
      <c r="K545" s="209"/>
      <c r="L545" s="209"/>
      <c r="M545" s="209"/>
      <c r="N545" s="209"/>
      <c r="O545" s="209"/>
      <c r="P545" s="209"/>
      <c r="Q545" s="209"/>
      <c r="R545" s="209"/>
      <c r="S545" s="209"/>
      <c r="T545" s="209"/>
      <c r="U545" s="209"/>
      <c r="V545" s="209"/>
      <c r="W545" s="209"/>
      <c r="X545" s="209"/>
      <c r="Y545" s="209"/>
      <c r="Z545" s="209"/>
      <c r="AA545" s="209"/>
      <c r="AB545" s="209"/>
      <c r="AC545" s="209"/>
      <c r="AD545" s="209"/>
      <c r="AE545" s="209"/>
      <c r="AF545" s="209"/>
      <c r="AG545" s="209"/>
      <c r="AH545" s="209"/>
      <c r="AI545" s="209"/>
      <c r="AJ545" s="209"/>
      <c r="AK545" s="209"/>
      <c r="AL545" s="209"/>
      <c r="AM545" s="209"/>
      <c r="AN545" s="209"/>
      <c r="AO545" s="209"/>
      <c r="AP545" s="209"/>
      <c r="AQ545" s="209"/>
    </row>
    <row r="546" spans="1:43">
      <c r="A546" s="209"/>
      <c r="B546" s="209"/>
      <c r="C546" s="209"/>
      <c r="D546" s="209"/>
      <c r="E546" s="209"/>
      <c r="F546" s="209"/>
      <c r="G546" s="209"/>
      <c r="H546" s="209"/>
      <c r="I546" s="209"/>
      <c r="J546" s="209"/>
      <c r="K546" s="209"/>
      <c r="L546" s="209"/>
      <c r="M546" s="209"/>
      <c r="N546" s="209"/>
      <c r="O546" s="209"/>
      <c r="P546" s="209"/>
      <c r="Q546" s="209"/>
      <c r="R546" s="209"/>
      <c r="S546" s="209"/>
      <c r="T546" s="209"/>
      <c r="U546" s="209"/>
      <c r="V546" s="209"/>
      <c r="W546" s="209"/>
      <c r="X546" s="209"/>
      <c r="Y546" s="209"/>
      <c r="Z546" s="209"/>
      <c r="AA546" s="209"/>
      <c r="AB546" s="209"/>
      <c r="AC546" s="209"/>
      <c r="AD546" s="209"/>
      <c r="AE546" s="209"/>
      <c r="AF546" s="209"/>
      <c r="AG546" s="209"/>
      <c r="AH546" s="209"/>
      <c r="AI546" s="209"/>
      <c r="AJ546" s="209"/>
      <c r="AK546" s="209"/>
      <c r="AL546" s="209"/>
      <c r="AM546" s="209"/>
      <c r="AN546" s="209"/>
      <c r="AO546" s="209"/>
      <c r="AP546" s="209"/>
      <c r="AQ546" s="209"/>
    </row>
    <row r="547" spans="1:43">
      <c r="A547" s="209"/>
      <c r="B547" s="209"/>
      <c r="C547" s="209"/>
      <c r="D547" s="209"/>
      <c r="E547" s="209"/>
      <c r="F547" s="209"/>
      <c r="G547" s="209"/>
      <c r="H547" s="209"/>
      <c r="I547" s="209"/>
      <c r="J547" s="209"/>
      <c r="K547" s="209"/>
      <c r="L547" s="209"/>
      <c r="M547" s="209"/>
      <c r="N547" s="209"/>
      <c r="O547" s="209"/>
      <c r="P547" s="209"/>
      <c r="Q547" s="209"/>
      <c r="R547" s="209"/>
      <c r="S547" s="209"/>
      <c r="T547" s="209"/>
      <c r="U547" s="209"/>
      <c r="V547" s="209"/>
      <c r="W547" s="209"/>
      <c r="X547" s="209"/>
      <c r="Y547" s="209"/>
      <c r="Z547" s="209"/>
      <c r="AA547" s="209"/>
      <c r="AB547" s="209"/>
      <c r="AC547" s="209"/>
      <c r="AD547" s="209"/>
      <c r="AE547" s="209"/>
      <c r="AF547" s="209"/>
      <c r="AG547" s="209"/>
      <c r="AH547" s="209"/>
      <c r="AI547" s="209"/>
      <c r="AJ547" s="209"/>
      <c r="AK547" s="209"/>
      <c r="AL547" s="209"/>
      <c r="AM547" s="209"/>
      <c r="AN547" s="209"/>
      <c r="AO547" s="209"/>
      <c r="AP547" s="209"/>
      <c r="AQ547" s="209"/>
    </row>
    <row r="548" spans="1:43">
      <c r="A548" s="209"/>
      <c r="B548" s="209"/>
      <c r="C548" s="209"/>
      <c r="D548" s="209"/>
      <c r="E548" s="209"/>
      <c r="F548" s="209"/>
      <c r="G548" s="209"/>
      <c r="H548" s="209"/>
      <c r="I548" s="209"/>
      <c r="J548" s="209"/>
      <c r="K548" s="209"/>
      <c r="L548" s="209"/>
      <c r="M548" s="209"/>
      <c r="N548" s="209"/>
      <c r="O548" s="209"/>
      <c r="P548" s="209"/>
      <c r="Q548" s="209"/>
      <c r="R548" s="209"/>
      <c r="S548" s="209"/>
      <c r="T548" s="209"/>
      <c r="U548" s="209"/>
      <c r="V548" s="209"/>
      <c r="W548" s="209"/>
      <c r="X548" s="209"/>
      <c r="Y548" s="209"/>
      <c r="Z548" s="209"/>
      <c r="AA548" s="209"/>
      <c r="AB548" s="209"/>
      <c r="AC548" s="209"/>
      <c r="AD548" s="209"/>
      <c r="AE548" s="209"/>
      <c r="AF548" s="209"/>
      <c r="AG548" s="209"/>
      <c r="AH548" s="209"/>
      <c r="AI548" s="209"/>
      <c r="AJ548" s="209"/>
      <c r="AK548" s="209"/>
      <c r="AL548" s="209"/>
      <c r="AM548" s="209"/>
      <c r="AN548" s="209"/>
      <c r="AO548" s="209"/>
      <c r="AP548" s="209"/>
      <c r="AQ548" s="209"/>
    </row>
    <row r="549" spans="1:43">
      <c r="A549" s="209"/>
      <c r="B549" s="209"/>
      <c r="C549" s="209"/>
      <c r="D549" s="209"/>
      <c r="E549" s="209"/>
      <c r="F549" s="209"/>
      <c r="G549" s="209"/>
      <c r="H549" s="209"/>
      <c r="I549" s="209"/>
      <c r="J549" s="209"/>
      <c r="K549" s="209"/>
      <c r="L549" s="209"/>
      <c r="M549" s="209"/>
      <c r="N549" s="209"/>
      <c r="O549" s="209"/>
      <c r="P549" s="209"/>
      <c r="Q549" s="209"/>
      <c r="R549" s="209"/>
      <c r="S549" s="209"/>
      <c r="T549" s="209"/>
      <c r="U549" s="209"/>
      <c r="V549" s="209"/>
      <c r="W549" s="209"/>
      <c r="X549" s="209"/>
      <c r="Y549" s="209"/>
      <c r="Z549" s="209"/>
      <c r="AA549" s="209"/>
      <c r="AB549" s="209"/>
      <c r="AC549" s="209"/>
      <c r="AD549" s="209"/>
      <c r="AE549" s="209"/>
      <c r="AF549" s="209"/>
      <c r="AG549" s="209"/>
      <c r="AH549" s="209"/>
      <c r="AI549" s="209"/>
      <c r="AJ549" s="209"/>
      <c r="AK549" s="209"/>
      <c r="AL549" s="209"/>
      <c r="AM549" s="209"/>
      <c r="AN549" s="209"/>
      <c r="AO549" s="209"/>
      <c r="AP549" s="209"/>
      <c r="AQ549" s="209"/>
    </row>
    <row r="550" spans="1:43">
      <c r="A550" s="209"/>
      <c r="B550" s="209"/>
      <c r="C550" s="209"/>
      <c r="D550" s="209"/>
      <c r="E550" s="209"/>
      <c r="F550" s="209"/>
      <c r="G550" s="209"/>
      <c r="H550" s="209"/>
      <c r="I550" s="209"/>
      <c r="J550" s="209"/>
      <c r="K550" s="209"/>
      <c r="L550" s="209"/>
      <c r="M550" s="209"/>
      <c r="N550" s="209"/>
      <c r="O550" s="209"/>
      <c r="P550" s="209"/>
      <c r="Q550" s="209"/>
      <c r="R550" s="209"/>
      <c r="S550" s="209"/>
      <c r="T550" s="209"/>
      <c r="U550" s="209"/>
      <c r="V550" s="209"/>
      <c r="W550" s="209"/>
      <c r="X550" s="209"/>
      <c r="Y550" s="209"/>
      <c r="Z550" s="209"/>
      <c r="AA550" s="209"/>
      <c r="AB550" s="209"/>
      <c r="AC550" s="209"/>
      <c r="AD550" s="209"/>
      <c r="AE550" s="209"/>
      <c r="AF550" s="209"/>
      <c r="AG550" s="209"/>
      <c r="AH550" s="209"/>
      <c r="AI550" s="209"/>
      <c r="AJ550" s="209"/>
      <c r="AK550" s="209"/>
      <c r="AL550" s="209"/>
      <c r="AM550" s="209"/>
      <c r="AN550" s="209"/>
      <c r="AO550" s="209"/>
      <c r="AP550" s="209"/>
      <c r="AQ550" s="209"/>
    </row>
    <row r="551" spans="1:43">
      <c r="A551" s="209"/>
      <c r="B551" s="209"/>
      <c r="C551" s="209"/>
      <c r="D551" s="209"/>
      <c r="E551" s="209"/>
      <c r="F551" s="209"/>
      <c r="G551" s="209"/>
      <c r="H551" s="209"/>
      <c r="I551" s="209"/>
      <c r="J551" s="209"/>
      <c r="K551" s="209"/>
      <c r="L551" s="209"/>
      <c r="M551" s="209"/>
      <c r="N551" s="209"/>
      <c r="O551" s="209"/>
      <c r="P551" s="209"/>
      <c r="Q551" s="209"/>
      <c r="R551" s="209"/>
      <c r="S551" s="209"/>
      <c r="T551" s="209"/>
      <c r="U551" s="209"/>
      <c r="V551" s="209"/>
      <c r="W551" s="209"/>
      <c r="X551" s="209"/>
      <c r="Y551" s="209"/>
      <c r="Z551" s="209"/>
      <c r="AA551" s="209"/>
      <c r="AB551" s="209"/>
      <c r="AC551" s="209"/>
      <c r="AD551" s="209"/>
      <c r="AE551" s="209"/>
      <c r="AF551" s="209"/>
      <c r="AG551" s="209"/>
      <c r="AH551" s="209"/>
      <c r="AI551" s="209"/>
      <c r="AJ551" s="209"/>
      <c r="AK551" s="209"/>
      <c r="AL551" s="209"/>
      <c r="AM551" s="209"/>
      <c r="AN551" s="209"/>
      <c r="AO551" s="209"/>
      <c r="AP551" s="209"/>
      <c r="AQ551" s="209"/>
    </row>
    <row r="552" spans="1:43">
      <c r="A552" s="209"/>
      <c r="B552" s="209"/>
      <c r="C552" s="209"/>
      <c r="D552" s="209"/>
      <c r="E552" s="209"/>
      <c r="F552" s="209"/>
      <c r="G552" s="209"/>
      <c r="H552" s="209"/>
      <c r="I552" s="209"/>
      <c r="J552" s="209"/>
      <c r="K552" s="209"/>
      <c r="L552" s="209"/>
      <c r="M552" s="209"/>
      <c r="N552" s="209"/>
      <c r="O552" s="209"/>
      <c r="P552" s="209"/>
      <c r="Q552" s="209"/>
      <c r="R552" s="209"/>
      <c r="S552" s="209"/>
      <c r="T552" s="209"/>
      <c r="U552" s="209"/>
      <c r="V552" s="209"/>
      <c r="W552" s="209"/>
      <c r="X552" s="209"/>
      <c r="Y552" s="209"/>
      <c r="Z552" s="209"/>
      <c r="AA552" s="209"/>
      <c r="AB552" s="209"/>
      <c r="AC552" s="209"/>
      <c r="AD552" s="209"/>
      <c r="AE552" s="209"/>
      <c r="AF552" s="209"/>
      <c r="AG552" s="209"/>
      <c r="AH552" s="209"/>
      <c r="AI552" s="209"/>
      <c r="AJ552" s="209"/>
      <c r="AK552" s="209"/>
      <c r="AL552" s="209"/>
      <c r="AM552" s="209"/>
      <c r="AN552" s="209"/>
      <c r="AO552" s="209"/>
      <c r="AP552" s="209"/>
      <c r="AQ552" s="209"/>
    </row>
    <row r="553" spans="1:43">
      <c r="A553" s="209"/>
      <c r="B553" s="209"/>
      <c r="C553" s="209"/>
      <c r="D553" s="209"/>
      <c r="E553" s="209"/>
      <c r="F553" s="209"/>
      <c r="G553" s="209"/>
      <c r="H553" s="209"/>
      <c r="I553" s="209"/>
      <c r="J553" s="209"/>
      <c r="K553" s="209"/>
      <c r="L553" s="209"/>
      <c r="M553" s="209"/>
      <c r="N553" s="209"/>
      <c r="O553" s="209"/>
      <c r="P553" s="209"/>
      <c r="Q553" s="209"/>
      <c r="R553" s="209"/>
      <c r="S553" s="209"/>
      <c r="T553" s="209"/>
      <c r="U553" s="209"/>
      <c r="V553" s="209"/>
      <c r="W553" s="209"/>
      <c r="X553" s="209"/>
      <c r="Y553" s="209"/>
      <c r="Z553" s="209"/>
      <c r="AA553" s="209"/>
      <c r="AB553" s="209"/>
      <c r="AC553" s="209"/>
      <c r="AD553" s="209"/>
      <c r="AE553" s="209"/>
      <c r="AF553" s="209"/>
      <c r="AG553" s="209"/>
      <c r="AH553" s="209"/>
      <c r="AI553" s="209"/>
      <c r="AJ553" s="209"/>
      <c r="AK553" s="209"/>
      <c r="AL553" s="209"/>
      <c r="AM553" s="209"/>
      <c r="AN553" s="209"/>
      <c r="AO553" s="209"/>
      <c r="AP553" s="209"/>
      <c r="AQ553" s="209"/>
    </row>
    <row r="554" spans="1:43">
      <c r="A554" s="209"/>
      <c r="B554" s="209"/>
      <c r="C554" s="209"/>
      <c r="D554" s="209"/>
      <c r="E554" s="209"/>
      <c r="F554" s="209"/>
      <c r="G554" s="209"/>
      <c r="H554" s="209"/>
      <c r="I554" s="209"/>
      <c r="J554" s="209"/>
      <c r="K554" s="209"/>
      <c r="L554" s="209"/>
      <c r="M554" s="209"/>
      <c r="N554" s="209"/>
      <c r="O554" s="209"/>
      <c r="P554" s="209"/>
      <c r="Q554" s="209"/>
      <c r="R554" s="209"/>
      <c r="S554" s="209"/>
      <c r="T554" s="209"/>
      <c r="U554" s="209"/>
      <c r="V554" s="209"/>
      <c r="W554" s="209"/>
      <c r="X554" s="209"/>
      <c r="Y554" s="209"/>
      <c r="Z554" s="209"/>
      <c r="AA554" s="209"/>
      <c r="AB554" s="209"/>
      <c r="AC554" s="209"/>
      <c r="AD554" s="209"/>
      <c r="AE554" s="209"/>
      <c r="AF554" s="209"/>
      <c r="AG554" s="209"/>
      <c r="AH554" s="209"/>
      <c r="AI554" s="209"/>
      <c r="AJ554" s="209"/>
      <c r="AK554" s="209"/>
      <c r="AL554" s="209"/>
      <c r="AM554" s="209"/>
      <c r="AN554" s="209"/>
      <c r="AO554" s="209"/>
      <c r="AP554" s="209"/>
      <c r="AQ554" s="209"/>
    </row>
    <row r="555" spans="1:43">
      <c r="A555" s="209"/>
      <c r="B555" s="209"/>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c r="Y555" s="209"/>
      <c r="Z555" s="209"/>
      <c r="AA555" s="209"/>
      <c r="AB555" s="209"/>
      <c r="AC555" s="209"/>
      <c r="AD555" s="209"/>
      <c r="AE555" s="209"/>
      <c r="AF555" s="209"/>
      <c r="AG555" s="209"/>
      <c r="AH555" s="209"/>
      <c r="AI555" s="209"/>
      <c r="AJ555" s="209"/>
      <c r="AK555" s="209"/>
      <c r="AL555" s="209"/>
      <c r="AM555" s="209"/>
      <c r="AN555" s="209"/>
      <c r="AO555" s="209"/>
      <c r="AP555" s="209"/>
      <c r="AQ555" s="209"/>
    </row>
    <row r="556" spans="1:43">
      <c r="A556" s="209"/>
      <c r="B556" s="209"/>
      <c r="C556" s="209"/>
      <c r="D556" s="209"/>
      <c r="E556" s="209"/>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c r="AB556" s="209"/>
      <c r="AC556" s="209"/>
      <c r="AD556" s="209"/>
      <c r="AE556" s="209"/>
      <c r="AF556" s="209"/>
      <c r="AG556" s="209"/>
      <c r="AH556" s="209"/>
      <c r="AI556" s="209"/>
      <c r="AJ556" s="209"/>
      <c r="AK556" s="209"/>
      <c r="AL556" s="209"/>
      <c r="AM556" s="209"/>
      <c r="AN556" s="209"/>
      <c r="AO556" s="209"/>
      <c r="AP556" s="209"/>
      <c r="AQ556" s="209"/>
    </row>
    <row r="557" spans="1:43">
      <c r="A557" s="209"/>
      <c r="B557" s="209"/>
      <c r="C557" s="209"/>
      <c r="D557" s="209"/>
      <c r="E557" s="209"/>
      <c r="F557" s="209"/>
      <c r="G557" s="209"/>
      <c r="H557" s="209"/>
      <c r="I557" s="209"/>
      <c r="J557" s="209"/>
      <c r="K557" s="209"/>
      <c r="L557" s="209"/>
      <c r="M557" s="209"/>
      <c r="N557" s="209"/>
      <c r="O557" s="209"/>
      <c r="P557" s="209"/>
      <c r="Q557" s="209"/>
      <c r="R557" s="209"/>
      <c r="S557" s="209"/>
      <c r="T557" s="209"/>
      <c r="U557" s="209"/>
      <c r="V557" s="209"/>
      <c r="W557" s="209"/>
      <c r="X557" s="209"/>
      <c r="Y557" s="209"/>
      <c r="Z557" s="209"/>
      <c r="AA557" s="209"/>
      <c r="AB557" s="209"/>
      <c r="AC557" s="209"/>
      <c r="AD557" s="209"/>
      <c r="AE557" s="209"/>
      <c r="AF557" s="209"/>
      <c r="AG557" s="209"/>
      <c r="AH557" s="209"/>
      <c r="AI557" s="209"/>
      <c r="AJ557" s="209"/>
      <c r="AK557" s="209"/>
      <c r="AL557" s="209"/>
      <c r="AM557" s="209"/>
      <c r="AN557" s="209"/>
      <c r="AO557" s="209"/>
      <c r="AP557" s="209"/>
      <c r="AQ557" s="209"/>
    </row>
    <row r="558" spans="1:43">
      <c r="A558" s="209"/>
      <c r="B558" s="209"/>
      <c r="C558" s="209"/>
      <c r="D558" s="209"/>
      <c r="E558" s="209"/>
      <c r="F558" s="209"/>
      <c r="G558" s="209"/>
      <c r="H558" s="209"/>
      <c r="I558" s="209"/>
      <c r="J558" s="209"/>
      <c r="K558" s="209"/>
      <c r="L558" s="209"/>
      <c r="M558" s="209"/>
      <c r="N558" s="209"/>
      <c r="O558" s="209"/>
      <c r="P558" s="209"/>
      <c r="Q558" s="209"/>
      <c r="R558" s="209"/>
      <c r="S558" s="209"/>
      <c r="T558" s="209"/>
      <c r="U558" s="209"/>
      <c r="V558" s="209"/>
      <c r="W558" s="209"/>
      <c r="X558" s="209"/>
      <c r="Y558" s="209"/>
      <c r="Z558" s="209"/>
      <c r="AA558" s="209"/>
      <c r="AB558" s="209"/>
      <c r="AC558" s="209"/>
      <c r="AD558" s="209"/>
      <c r="AE558" s="209"/>
      <c r="AF558" s="209"/>
      <c r="AG558" s="209"/>
      <c r="AH558" s="209"/>
      <c r="AI558" s="209"/>
      <c r="AJ558" s="209"/>
      <c r="AK558" s="209"/>
      <c r="AL558" s="209"/>
      <c r="AM558" s="209"/>
      <c r="AN558" s="209"/>
      <c r="AO558" s="209"/>
      <c r="AP558" s="209"/>
      <c r="AQ558" s="209"/>
    </row>
    <row r="559" spans="1:43">
      <c r="A559" s="209"/>
      <c r="B559" s="209"/>
      <c r="C559" s="209"/>
      <c r="D559" s="209"/>
      <c r="E559" s="209"/>
      <c r="F559" s="209"/>
      <c r="G559" s="209"/>
      <c r="H559" s="209"/>
      <c r="I559" s="209"/>
      <c r="J559" s="209"/>
      <c r="K559" s="209"/>
      <c r="L559" s="209"/>
      <c r="M559" s="209"/>
      <c r="N559" s="209"/>
      <c r="O559" s="209"/>
      <c r="P559" s="209"/>
      <c r="Q559" s="209"/>
      <c r="R559" s="209"/>
      <c r="S559" s="209"/>
      <c r="T559" s="209"/>
      <c r="U559" s="209"/>
      <c r="V559" s="209"/>
      <c r="W559" s="209"/>
      <c r="X559" s="209"/>
      <c r="Y559" s="209"/>
      <c r="Z559" s="209"/>
      <c r="AA559" s="209"/>
      <c r="AB559" s="209"/>
      <c r="AC559" s="209"/>
      <c r="AD559" s="209"/>
      <c r="AE559" s="209"/>
      <c r="AF559" s="209"/>
      <c r="AG559" s="209"/>
      <c r="AH559" s="209"/>
      <c r="AI559" s="209"/>
      <c r="AJ559" s="209"/>
      <c r="AK559" s="209"/>
      <c r="AL559" s="209"/>
      <c r="AM559" s="209"/>
      <c r="AN559" s="209"/>
      <c r="AO559" s="209"/>
      <c r="AP559" s="209"/>
      <c r="AQ559" s="209"/>
    </row>
    <row r="560" spans="1:43">
      <c r="A560" s="209"/>
      <c r="B560" s="209"/>
      <c r="C560" s="209"/>
      <c r="D560" s="209"/>
      <c r="E560" s="209"/>
      <c r="F560" s="209"/>
      <c r="G560" s="209"/>
      <c r="H560" s="209"/>
      <c r="I560" s="209"/>
      <c r="J560" s="209"/>
      <c r="K560" s="209"/>
      <c r="L560" s="209"/>
      <c r="M560" s="209"/>
      <c r="N560" s="209"/>
      <c r="O560" s="209"/>
      <c r="P560" s="209"/>
      <c r="Q560" s="209"/>
      <c r="R560" s="209"/>
      <c r="S560" s="209"/>
      <c r="T560" s="209"/>
      <c r="U560" s="209"/>
      <c r="V560" s="209"/>
      <c r="W560" s="209"/>
      <c r="X560" s="209"/>
      <c r="Y560" s="209"/>
      <c r="Z560" s="209"/>
      <c r="AA560" s="209"/>
      <c r="AB560" s="209"/>
      <c r="AC560" s="209"/>
      <c r="AD560" s="209"/>
      <c r="AE560" s="209"/>
      <c r="AF560" s="209"/>
      <c r="AG560" s="209"/>
      <c r="AH560" s="209"/>
      <c r="AI560" s="209"/>
      <c r="AJ560" s="209"/>
      <c r="AK560" s="209"/>
      <c r="AL560" s="209"/>
      <c r="AM560" s="209"/>
      <c r="AN560" s="209"/>
      <c r="AO560" s="209"/>
      <c r="AP560" s="209"/>
      <c r="AQ560" s="209"/>
    </row>
    <row r="561" spans="1:43">
      <c r="A561" s="209"/>
      <c r="B561" s="209"/>
      <c r="C561" s="209"/>
      <c r="D561" s="209"/>
      <c r="E561" s="209"/>
      <c r="F561" s="209"/>
      <c r="G561" s="209"/>
      <c r="H561" s="209"/>
      <c r="I561" s="209"/>
      <c r="J561" s="209"/>
      <c r="K561" s="209"/>
      <c r="L561" s="209"/>
      <c r="M561" s="209"/>
      <c r="N561" s="209"/>
      <c r="O561" s="209"/>
      <c r="P561" s="209"/>
      <c r="Q561" s="209"/>
      <c r="R561" s="209"/>
      <c r="S561" s="209"/>
      <c r="T561" s="209"/>
      <c r="U561" s="209"/>
      <c r="V561" s="209"/>
      <c r="W561" s="209"/>
      <c r="X561" s="209"/>
      <c r="Y561" s="209"/>
      <c r="Z561" s="209"/>
      <c r="AA561" s="209"/>
      <c r="AB561" s="209"/>
      <c r="AC561" s="209"/>
      <c r="AD561" s="209"/>
      <c r="AE561" s="209"/>
      <c r="AF561" s="209"/>
      <c r="AG561" s="209"/>
      <c r="AH561" s="209"/>
      <c r="AI561" s="209"/>
      <c r="AJ561" s="209"/>
      <c r="AK561" s="209"/>
      <c r="AL561" s="209"/>
      <c r="AM561" s="209"/>
      <c r="AN561" s="209"/>
      <c r="AO561" s="209"/>
      <c r="AP561" s="209"/>
      <c r="AQ561" s="209"/>
    </row>
    <row r="562" spans="1:43">
      <c r="A562" s="209"/>
      <c r="B562" s="209"/>
      <c r="C562" s="209"/>
      <c r="D562" s="209"/>
      <c r="E562" s="209"/>
      <c r="F562" s="209"/>
      <c r="G562" s="209"/>
      <c r="H562" s="209"/>
      <c r="I562" s="209"/>
      <c r="J562" s="209"/>
      <c r="K562" s="209"/>
      <c r="L562" s="209"/>
      <c r="M562" s="209"/>
      <c r="N562" s="209"/>
      <c r="O562" s="209"/>
      <c r="P562" s="209"/>
      <c r="Q562" s="209"/>
      <c r="R562" s="209"/>
      <c r="S562" s="209"/>
      <c r="T562" s="209"/>
      <c r="U562" s="209"/>
      <c r="V562" s="209"/>
      <c r="W562" s="209"/>
      <c r="X562" s="209"/>
      <c r="Y562" s="209"/>
      <c r="Z562" s="209"/>
      <c r="AA562" s="209"/>
      <c r="AB562" s="209"/>
      <c r="AC562" s="209"/>
      <c r="AD562" s="209"/>
      <c r="AE562" s="209"/>
      <c r="AF562" s="209"/>
      <c r="AG562" s="209"/>
      <c r="AH562" s="209"/>
      <c r="AI562" s="209"/>
      <c r="AJ562" s="209"/>
      <c r="AK562" s="209"/>
      <c r="AL562" s="209"/>
      <c r="AM562" s="209"/>
      <c r="AN562" s="209"/>
      <c r="AO562" s="209"/>
      <c r="AP562" s="209"/>
      <c r="AQ562" s="209"/>
    </row>
    <row r="563" spans="1:43">
      <c r="A563" s="209"/>
      <c r="B563" s="209"/>
      <c r="C563" s="209"/>
      <c r="D563" s="209"/>
      <c r="E563" s="209"/>
      <c r="F563" s="209"/>
      <c r="G563" s="209"/>
      <c r="H563" s="209"/>
      <c r="I563" s="209"/>
      <c r="J563" s="209"/>
      <c r="K563" s="209"/>
      <c r="L563" s="209"/>
      <c r="M563" s="209"/>
      <c r="N563" s="209"/>
      <c r="O563" s="209"/>
      <c r="P563" s="209"/>
      <c r="Q563" s="209"/>
      <c r="R563" s="209"/>
      <c r="S563" s="209"/>
      <c r="T563" s="209"/>
      <c r="U563" s="209"/>
      <c r="V563" s="209"/>
      <c r="W563" s="209"/>
      <c r="X563" s="209"/>
      <c r="Y563" s="209"/>
      <c r="Z563" s="209"/>
      <c r="AA563" s="209"/>
      <c r="AB563" s="209"/>
      <c r="AC563" s="209"/>
      <c r="AD563" s="209"/>
      <c r="AE563" s="209"/>
      <c r="AF563" s="209"/>
      <c r="AG563" s="209"/>
      <c r="AH563" s="209"/>
      <c r="AI563" s="209"/>
      <c r="AJ563" s="209"/>
      <c r="AK563" s="209"/>
      <c r="AL563" s="209"/>
      <c r="AM563" s="209"/>
      <c r="AN563" s="209"/>
      <c r="AO563" s="209"/>
      <c r="AP563" s="209"/>
      <c r="AQ563" s="209"/>
    </row>
    <row r="564" spans="1:43">
      <c r="A564" s="209"/>
      <c r="B564" s="209"/>
      <c r="C564" s="209"/>
      <c r="D564" s="209"/>
      <c r="E564" s="209"/>
      <c r="F564" s="209"/>
      <c r="G564" s="209"/>
      <c r="H564" s="209"/>
      <c r="I564" s="209"/>
      <c r="J564" s="209"/>
      <c r="K564" s="209"/>
      <c r="L564" s="209"/>
      <c r="M564" s="209"/>
      <c r="N564" s="209"/>
      <c r="O564" s="209"/>
      <c r="P564" s="209"/>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209"/>
      <c r="AL564" s="209"/>
      <c r="AM564" s="209"/>
      <c r="AN564" s="209"/>
      <c r="AO564" s="209"/>
      <c r="AP564" s="209"/>
      <c r="AQ564" s="209"/>
    </row>
    <row r="565" spans="1:43">
      <c r="A565" s="209"/>
      <c r="B565" s="209"/>
      <c r="C565" s="209"/>
      <c r="D565" s="209"/>
      <c r="E565" s="209"/>
      <c r="F565" s="209"/>
      <c r="G565" s="209"/>
      <c r="H565" s="209"/>
      <c r="I565" s="209"/>
      <c r="J565" s="209"/>
      <c r="K565" s="209"/>
      <c r="L565" s="209"/>
      <c r="M565" s="209"/>
      <c r="N565" s="209"/>
      <c r="O565" s="209"/>
      <c r="P565" s="209"/>
      <c r="Q565" s="209"/>
      <c r="R565" s="209"/>
      <c r="S565" s="209"/>
      <c r="T565" s="209"/>
      <c r="U565" s="209"/>
      <c r="V565" s="209"/>
      <c r="W565" s="209"/>
      <c r="X565" s="209"/>
      <c r="Y565" s="209"/>
      <c r="Z565" s="209"/>
      <c r="AA565" s="209"/>
      <c r="AB565" s="209"/>
      <c r="AC565" s="209"/>
      <c r="AD565" s="209"/>
      <c r="AE565" s="209"/>
      <c r="AF565" s="209"/>
      <c r="AG565" s="209"/>
      <c r="AH565" s="209"/>
      <c r="AI565" s="209"/>
      <c r="AJ565" s="209"/>
      <c r="AK565" s="209"/>
      <c r="AL565" s="209"/>
      <c r="AM565" s="209"/>
      <c r="AN565" s="209"/>
      <c r="AO565" s="209"/>
      <c r="AP565" s="209"/>
      <c r="AQ565" s="209"/>
    </row>
    <row r="566" spans="1:43">
      <c r="A566" s="209"/>
      <c r="B566" s="209"/>
      <c r="C566" s="209"/>
      <c r="D566" s="209"/>
      <c r="E566" s="209"/>
      <c r="F566" s="209"/>
      <c r="G566" s="209"/>
      <c r="H566" s="209"/>
      <c r="I566" s="209"/>
      <c r="J566" s="209"/>
      <c r="K566" s="209"/>
      <c r="L566" s="209"/>
      <c r="M566" s="209"/>
      <c r="N566" s="209"/>
      <c r="O566" s="209"/>
      <c r="P566" s="209"/>
      <c r="Q566" s="209"/>
      <c r="R566" s="209"/>
      <c r="S566" s="209"/>
      <c r="T566" s="209"/>
      <c r="U566" s="209"/>
      <c r="V566" s="209"/>
      <c r="W566" s="209"/>
      <c r="X566" s="209"/>
      <c r="Y566" s="209"/>
      <c r="Z566" s="209"/>
      <c r="AA566" s="209"/>
      <c r="AB566" s="209"/>
      <c r="AC566" s="209"/>
      <c r="AD566" s="209"/>
      <c r="AE566" s="209"/>
      <c r="AF566" s="209"/>
      <c r="AG566" s="209"/>
      <c r="AH566" s="209"/>
      <c r="AI566" s="209"/>
      <c r="AJ566" s="209"/>
      <c r="AK566" s="209"/>
      <c r="AL566" s="209"/>
      <c r="AM566" s="209"/>
      <c r="AN566" s="209"/>
      <c r="AO566" s="209"/>
      <c r="AP566" s="209"/>
      <c r="AQ566" s="209"/>
    </row>
    <row r="567" spans="1:43">
      <c r="A567" s="209"/>
      <c r="B567" s="209"/>
      <c r="C567" s="209"/>
      <c r="D567" s="209"/>
      <c r="E567" s="209"/>
      <c r="F567" s="209"/>
      <c r="G567" s="209"/>
      <c r="H567" s="209"/>
      <c r="I567" s="209"/>
      <c r="J567" s="209"/>
      <c r="K567" s="209"/>
      <c r="L567" s="209"/>
      <c r="M567" s="209"/>
      <c r="N567" s="209"/>
      <c r="O567" s="209"/>
      <c r="P567" s="209"/>
      <c r="Q567" s="209"/>
      <c r="R567" s="209"/>
      <c r="S567" s="209"/>
      <c r="T567" s="209"/>
      <c r="U567" s="209"/>
      <c r="V567" s="209"/>
      <c r="W567" s="209"/>
      <c r="X567" s="209"/>
      <c r="Y567" s="209"/>
      <c r="Z567" s="209"/>
      <c r="AA567" s="209"/>
      <c r="AB567" s="209"/>
      <c r="AC567" s="209"/>
      <c r="AD567" s="209"/>
      <c r="AE567" s="209"/>
      <c r="AF567" s="209"/>
      <c r="AG567" s="209"/>
      <c r="AH567" s="209"/>
      <c r="AI567" s="209"/>
      <c r="AJ567" s="209"/>
      <c r="AK567" s="209"/>
      <c r="AL567" s="209"/>
      <c r="AM567" s="209"/>
      <c r="AN567" s="209"/>
      <c r="AO567" s="209"/>
      <c r="AP567" s="209"/>
      <c r="AQ567" s="209"/>
    </row>
    <row r="568" spans="1:43">
      <c r="A568" s="209"/>
      <c r="B568" s="209"/>
      <c r="C568" s="209"/>
      <c r="D568" s="209"/>
      <c r="E568" s="209"/>
      <c r="F568" s="209"/>
      <c r="G568" s="209"/>
      <c r="H568" s="209"/>
      <c r="I568" s="209"/>
      <c r="J568" s="209"/>
      <c r="K568" s="209"/>
      <c r="L568" s="209"/>
      <c r="M568" s="209"/>
      <c r="N568" s="209"/>
      <c r="O568" s="209"/>
      <c r="P568" s="209"/>
      <c r="Q568" s="209"/>
      <c r="R568" s="209"/>
      <c r="S568" s="209"/>
      <c r="T568" s="209"/>
      <c r="U568" s="209"/>
      <c r="V568" s="209"/>
      <c r="W568" s="209"/>
      <c r="X568" s="209"/>
      <c r="Y568" s="209"/>
      <c r="Z568" s="209"/>
      <c r="AA568" s="209"/>
      <c r="AB568" s="209"/>
      <c r="AC568" s="209"/>
      <c r="AD568" s="209"/>
      <c r="AE568" s="209"/>
      <c r="AF568" s="209"/>
      <c r="AG568" s="209"/>
      <c r="AH568" s="209"/>
      <c r="AI568" s="209"/>
      <c r="AJ568" s="209"/>
      <c r="AK568" s="209"/>
      <c r="AL568" s="209"/>
      <c r="AM568" s="209"/>
      <c r="AN568" s="209"/>
      <c r="AO568" s="209"/>
      <c r="AP568" s="209"/>
      <c r="AQ568" s="209"/>
    </row>
    <row r="569" spans="1:43">
      <c r="A569" s="209"/>
      <c r="B569" s="209"/>
      <c r="C569" s="209"/>
      <c r="D569" s="209"/>
      <c r="E569" s="209"/>
      <c r="F569" s="209"/>
      <c r="G569" s="209"/>
      <c r="H569" s="209"/>
      <c r="I569" s="209"/>
      <c r="J569" s="209"/>
      <c r="K569" s="209"/>
      <c r="L569" s="209"/>
      <c r="M569" s="209"/>
      <c r="N569" s="209"/>
      <c r="O569" s="209"/>
      <c r="P569" s="209"/>
      <c r="Q569" s="209"/>
      <c r="R569" s="209"/>
      <c r="S569" s="209"/>
      <c r="T569" s="209"/>
      <c r="U569" s="209"/>
      <c r="V569" s="209"/>
      <c r="W569" s="209"/>
      <c r="X569" s="209"/>
      <c r="Y569" s="209"/>
      <c r="Z569" s="209"/>
      <c r="AA569" s="209"/>
      <c r="AB569" s="209"/>
      <c r="AC569" s="209"/>
      <c r="AD569" s="209"/>
      <c r="AE569" s="209"/>
      <c r="AF569" s="209"/>
      <c r="AG569" s="209"/>
      <c r="AH569" s="209"/>
      <c r="AI569" s="209"/>
      <c r="AJ569" s="209"/>
      <c r="AK569" s="209"/>
      <c r="AL569" s="209"/>
      <c r="AM569" s="209"/>
      <c r="AN569" s="209"/>
      <c r="AO569" s="209"/>
      <c r="AP569" s="209"/>
      <c r="AQ569" s="209"/>
    </row>
    <row r="570" spans="1:43">
      <c r="A570" s="209"/>
      <c r="B570" s="209"/>
      <c r="C570" s="209"/>
      <c r="D570" s="209"/>
      <c r="E570" s="209"/>
      <c r="F570" s="209"/>
      <c r="G570" s="209"/>
      <c r="H570" s="209"/>
      <c r="I570" s="209"/>
      <c r="J570" s="209"/>
      <c r="K570" s="209"/>
      <c r="L570" s="209"/>
      <c r="M570" s="209"/>
      <c r="N570" s="209"/>
      <c r="O570" s="209"/>
      <c r="P570" s="209"/>
      <c r="Q570" s="209"/>
      <c r="R570" s="209"/>
      <c r="S570" s="209"/>
      <c r="T570" s="209"/>
      <c r="U570" s="209"/>
      <c r="V570" s="209"/>
      <c r="W570" s="209"/>
      <c r="X570" s="209"/>
      <c r="Y570" s="209"/>
      <c r="Z570" s="209"/>
      <c r="AA570" s="209"/>
      <c r="AB570" s="209"/>
      <c r="AC570" s="209"/>
      <c r="AD570" s="209"/>
      <c r="AE570" s="209"/>
      <c r="AF570" s="209"/>
      <c r="AG570" s="209"/>
      <c r="AH570" s="209"/>
      <c r="AI570" s="209"/>
      <c r="AJ570" s="209"/>
      <c r="AK570" s="209"/>
      <c r="AL570" s="209"/>
      <c r="AM570" s="209"/>
      <c r="AN570" s="209"/>
      <c r="AO570" s="209"/>
      <c r="AP570" s="209"/>
      <c r="AQ570" s="209"/>
    </row>
    <row r="571" spans="1:43">
      <c r="A571" s="209"/>
      <c r="B571" s="209"/>
      <c r="C571" s="209"/>
      <c r="D571" s="209"/>
      <c r="E571" s="209"/>
      <c r="F571" s="209"/>
      <c r="G571" s="209"/>
      <c r="H571" s="209"/>
      <c r="I571" s="209"/>
      <c r="J571" s="209"/>
      <c r="K571" s="209"/>
      <c r="L571" s="209"/>
      <c r="M571" s="209"/>
      <c r="N571" s="209"/>
      <c r="O571" s="209"/>
      <c r="P571" s="209"/>
      <c r="Q571" s="209"/>
      <c r="R571" s="209"/>
      <c r="S571" s="209"/>
      <c r="T571" s="209"/>
      <c r="U571" s="209"/>
      <c r="V571" s="209"/>
      <c r="W571" s="209"/>
      <c r="X571" s="209"/>
      <c r="Y571" s="209"/>
      <c r="Z571" s="209"/>
      <c r="AA571" s="209"/>
      <c r="AB571" s="209"/>
      <c r="AC571" s="209"/>
      <c r="AD571" s="209"/>
      <c r="AE571" s="209"/>
      <c r="AF571" s="209"/>
      <c r="AG571" s="209"/>
      <c r="AH571" s="209"/>
      <c r="AI571" s="209"/>
      <c r="AJ571" s="209"/>
      <c r="AK571" s="209"/>
      <c r="AL571" s="209"/>
      <c r="AM571" s="209"/>
      <c r="AN571" s="209"/>
      <c r="AO571" s="209"/>
      <c r="AP571" s="209"/>
      <c r="AQ571" s="209"/>
    </row>
    <row r="572" spans="1:43">
      <c r="A572" s="209"/>
      <c r="B572" s="209"/>
      <c r="C572" s="209"/>
      <c r="D572" s="209"/>
      <c r="E572" s="209"/>
      <c r="F572" s="209"/>
      <c r="G572" s="209"/>
      <c r="H572" s="209"/>
      <c r="I572" s="209"/>
      <c r="J572" s="209"/>
      <c r="K572" s="209"/>
      <c r="L572" s="209"/>
      <c r="M572" s="209"/>
      <c r="N572" s="209"/>
      <c r="O572" s="209"/>
      <c r="P572" s="209"/>
      <c r="Q572" s="209"/>
      <c r="R572" s="209"/>
      <c r="S572" s="209"/>
      <c r="T572" s="209"/>
      <c r="U572" s="209"/>
      <c r="V572" s="209"/>
      <c r="W572" s="209"/>
      <c r="X572" s="209"/>
      <c r="Y572" s="209"/>
      <c r="Z572" s="209"/>
      <c r="AA572" s="209"/>
      <c r="AB572" s="209"/>
      <c r="AC572" s="209"/>
      <c r="AD572" s="209"/>
      <c r="AE572" s="209"/>
      <c r="AF572" s="209"/>
      <c r="AG572" s="209"/>
      <c r="AH572" s="209"/>
      <c r="AI572" s="209"/>
      <c r="AJ572" s="209"/>
      <c r="AK572" s="209"/>
      <c r="AL572" s="209"/>
      <c r="AM572" s="209"/>
      <c r="AN572" s="209"/>
      <c r="AO572" s="209"/>
      <c r="AP572" s="209"/>
      <c r="AQ572" s="209"/>
    </row>
    <row r="573" spans="1:43">
      <c r="A573" s="209"/>
      <c r="B573" s="209"/>
      <c r="C573" s="209"/>
      <c r="D573" s="209"/>
      <c r="E573" s="209"/>
      <c r="F573" s="209"/>
      <c r="G573" s="209"/>
      <c r="H573" s="209"/>
      <c r="I573" s="209"/>
      <c r="J573" s="209"/>
      <c r="K573" s="209"/>
      <c r="L573" s="209"/>
      <c r="M573" s="209"/>
      <c r="N573" s="209"/>
      <c r="O573" s="209"/>
      <c r="P573" s="209"/>
      <c r="Q573" s="209"/>
      <c r="R573" s="209"/>
      <c r="S573" s="209"/>
      <c r="T573" s="209"/>
      <c r="U573" s="209"/>
      <c r="V573" s="209"/>
      <c r="W573" s="209"/>
      <c r="X573" s="209"/>
      <c r="Y573" s="209"/>
      <c r="Z573" s="209"/>
      <c r="AA573" s="209"/>
      <c r="AB573" s="209"/>
      <c r="AC573" s="209"/>
      <c r="AD573" s="209"/>
      <c r="AE573" s="209"/>
      <c r="AF573" s="209"/>
      <c r="AG573" s="209"/>
      <c r="AH573" s="209"/>
      <c r="AI573" s="209"/>
      <c r="AJ573" s="209"/>
      <c r="AK573" s="209"/>
      <c r="AL573" s="209"/>
      <c r="AM573" s="209"/>
      <c r="AN573" s="209"/>
      <c r="AO573" s="209"/>
      <c r="AP573" s="209"/>
      <c r="AQ573" s="209"/>
    </row>
    <row r="574" spans="1:43">
      <c r="A574" s="209"/>
      <c r="B574" s="209"/>
      <c r="C574" s="209"/>
      <c r="D574" s="209"/>
      <c r="E574" s="209"/>
      <c r="F574" s="209"/>
      <c r="G574" s="209"/>
      <c r="H574" s="209"/>
      <c r="I574" s="209"/>
      <c r="J574" s="209"/>
      <c r="K574" s="209"/>
      <c r="L574" s="209"/>
      <c r="M574" s="209"/>
      <c r="N574" s="209"/>
      <c r="O574" s="209"/>
      <c r="P574" s="209"/>
      <c r="Q574" s="209"/>
      <c r="R574" s="209"/>
      <c r="S574" s="209"/>
      <c r="T574" s="209"/>
      <c r="U574" s="209"/>
      <c r="V574" s="209"/>
      <c r="W574" s="209"/>
      <c r="X574" s="209"/>
      <c r="Y574" s="209"/>
      <c r="Z574" s="209"/>
      <c r="AA574" s="209"/>
      <c r="AB574" s="209"/>
      <c r="AC574" s="209"/>
      <c r="AD574" s="209"/>
      <c r="AE574" s="209"/>
      <c r="AF574" s="209"/>
      <c r="AG574" s="209"/>
      <c r="AH574" s="209"/>
      <c r="AI574" s="209"/>
      <c r="AJ574" s="209"/>
      <c r="AK574" s="209"/>
      <c r="AL574" s="209"/>
      <c r="AM574" s="209"/>
      <c r="AN574" s="209"/>
      <c r="AO574" s="209"/>
      <c r="AP574" s="209"/>
      <c r="AQ574" s="209"/>
    </row>
    <row r="575" spans="1:43">
      <c r="A575" s="209"/>
      <c r="B575" s="209"/>
      <c r="C575" s="209"/>
      <c r="D575" s="209"/>
      <c r="E575" s="209"/>
      <c r="F575" s="209"/>
      <c r="G575" s="209"/>
      <c r="H575" s="209"/>
      <c r="I575" s="209"/>
      <c r="J575" s="209"/>
      <c r="K575" s="209"/>
      <c r="L575" s="209"/>
      <c r="M575" s="209"/>
      <c r="N575" s="209"/>
      <c r="O575" s="209"/>
      <c r="P575" s="209"/>
      <c r="Q575" s="209"/>
      <c r="R575" s="209"/>
      <c r="S575" s="209"/>
      <c r="T575" s="209"/>
      <c r="U575" s="209"/>
      <c r="V575" s="209"/>
      <c r="W575" s="209"/>
      <c r="X575" s="209"/>
      <c r="Y575" s="209"/>
      <c r="Z575" s="209"/>
      <c r="AA575" s="209"/>
      <c r="AB575" s="209"/>
      <c r="AC575" s="209"/>
      <c r="AD575" s="209"/>
      <c r="AE575" s="209"/>
      <c r="AF575" s="209"/>
      <c r="AG575" s="209"/>
      <c r="AH575" s="209"/>
      <c r="AI575" s="209"/>
      <c r="AJ575" s="209"/>
      <c r="AK575" s="209"/>
      <c r="AL575" s="209"/>
      <c r="AM575" s="209"/>
      <c r="AN575" s="209"/>
      <c r="AO575" s="209"/>
      <c r="AP575" s="209"/>
      <c r="AQ575" s="209"/>
    </row>
    <row r="576" spans="1:43">
      <c r="A576" s="209"/>
      <c r="B576" s="209"/>
      <c r="C576" s="209"/>
      <c r="D576" s="209"/>
      <c r="E576" s="209"/>
      <c r="F576" s="209"/>
      <c r="G576" s="209"/>
      <c r="H576" s="209"/>
      <c r="I576" s="209"/>
      <c r="J576" s="209"/>
      <c r="K576" s="209"/>
      <c r="L576" s="209"/>
      <c r="M576" s="209"/>
      <c r="N576" s="209"/>
      <c r="O576" s="209"/>
      <c r="P576" s="209"/>
      <c r="Q576" s="209"/>
      <c r="R576" s="209"/>
      <c r="S576" s="209"/>
      <c r="T576" s="209"/>
      <c r="U576" s="209"/>
      <c r="V576" s="209"/>
      <c r="W576" s="209"/>
      <c r="X576" s="209"/>
      <c r="Y576" s="209"/>
      <c r="Z576" s="209"/>
      <c r="AA576" s="209"/>
      <c r="AB576" s="209"/>
      <c r="AC576" s="209"/>
      <c r="AD576" s="209"/>
      <c r="AE576" s="209"/>
      <c r="AF576" s="209"/>
      <c r="AG576" s="209"/>
      <c r="AH576" s="209"/>
      <c r="AI576" s="209"/>
      <c r="AJ576" s="209"/>
      <c r="AK576" s="209"/>
      <c r="AL576" s="209"/>
      <c r="AM576" s="209"/>
      <c r="AN576" s="209"/>
      <c r="AO576" s="209"/>
      <c r="AP576" s="209"/>
      <c r="AQ576" s="209"/>
    </row>
    <row r="577" spans="1:43">
      <c r="A577" s="209"/>
      <c r="B577" s="209"/>
      <c r="C577" s="209"/>
      <c r="D577" s="209"/>
      <c r="E577" s="209"/>
      <c r="F577" s="209"/>
      <c r="G577" s="209"/>
      <c r="H577" s="209"/>
      <c r="I577" s="209"/>
      <c r="J577" s="209"/>
      <c r="K577" s="209"/>
      <c r="L577" s="209"/>
      <c r="M577" s="209"/>
      <c r="N577" s="209"/>
      <c r="O577" s="209"/>
      <c r="P577" s="209"/>
      <c r="Q577" s="209"/>
      <c r="R577" s="209"/>
      <c r="S577" s="209"/>
      <c r="T577" s="209"/>
      <c r="U577" s="209"/>
      <c r="V577" s="209"/>
      <c r="W577" s="209"/>
      <c r="X577" s="209"/>
      <c r="Y577" s="209"/>
      <c r="Z577" s="209"/>
      <c r="AA577" s="209"/>
      <c r="AB577" s="209"/>
      <c r="AC577" s="209"/>
      <c r="AD577" s="209"/>
      <c r="AE577" s="209"/>
      <c r="AF577" s="209"/>
      <c r="AG577" s="209"/>
      <c r="AH577" s="209"/>
      <c r="AI577" s="209"/>
      <c r="AJ577" s="209"/>
      <c r="AK577" s="209"/>
      <c r="AL577" s="209"/>
      <c r="AM577" s="209"/>
      <c r="AN577" s="209"/>
      <c r="AO577" s="209"/>
      <c r="AP577" s="209"/>
      <c r="AQ577" s="209"/>
    </row>
    <row r="578" spans="1:43">
      <c r="A578" s="209"/>
      <c r="B578" s="209"/>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c r="Y578" s="209"/>
      <c r="Z578" s="209"/>
      <c r="AA578" s="209"/>
      <c r="AB578" s="209"/>
      <c r="AC578" s="209"/>
      <c r="AD578" s="209"/>
      <c r="AE578" s="209"/>
      <c r="AF578" s="209"/>
      <c r="AG578" s="209"/>
      <c r="AH578" s="209"/>
      <c r="AI578" s="209"/>
      <c r="AJ578" s="209"/>
      <c r="AK578" s="209"/>
      <c r="AL578" s="209"/>
      <c r="AM578" s="209"/>
      <c r="AN578" s="209"/>
      <c r="AO578" s="209"/>
      <c r="AP578" s="209"/>
      <c r="AQ578" s="209"/>
    </row>
    <row r="579" spans="1:43">
      <c r="A579" s="209"/>
      <c r="B579" s="209"/>
      <c r="C579" s="209"/>
      <c r="D579" s="209"/>
      <c r="E579" s="209"/>
      <c r="F579" s="209"/>
      <c r="G579" s="209"/>
      <c r="H579" s="209"/>
      <c r="I579" s="209"/>
      <c r="J579" s="209"/>
      <c r="K579" s="209"/>
      <c r="L579" s="209"/>
      <c r="M579" s="209"/>
      <c r="N579" s="209"/>
      <c r="O579" s="209"/>
      <c r="P579" s="209"/>
      <c r="Q579" s="209"/>
      <c r="R579" s="209"/>
      <c r="S579" s="209"/>
      <c r="T579" s="209"/>
      <c r="U579" s="209"/>
      <c r="V579" s="209"/>
      <c r="W579" s="209"/>
      <c r="X579" s="209"/>
      <c r="Y579" s="209"/>
      <c r="Z579" s="209"/>
      <c r="AA579" s="209"/>
      <c r="AB579" s="209"/>
      <c r="AC579" s="209"/>
      <c r="AD579" s="209"/>
      <c r="AE579" s="209"/>
      <c r="AF579" s="209"/>
      <c r="AG579" s="209"/>
      <c r="AH579" s="209"/>
      <c r="AI579" s="209"/>
      <c r="AJ579" s="209"/>
      <c r="AK579" s="209"/>
      <c r="AL579" s="209"/>
      <c r="AM579" s="209"/>
      <c r="AN579" s="209"/>
      <c r="AO579" s="209"/>
      <c r="AP579" s="209"/>
      <c r="AQ579" s="209"/>
    </row>
    <row r="580" spans="1:43">
      <c r="A580" s="209"/>
      <c r="B580" s="209"/>
      <c r="C580" s="209"/>
      <c r="D580" s="209"/>
      <c r="E580" s="209"/>
      <c r="F580" s="209"/>
      <c r="G580" s="209"/>
      <c r="H580" s="209"/>
      <c r="I580" s="209"/>
      <c r="J580" s="209"/>
      <c r="K580" s="209"/>
      <c r="L580" s="209"/>
      <c r="M580" s="209"/>
      <c r="N580" s="209"/>
      <c r="O580" s="209"/>
      <c r="P580" s="209"/>
      <c r="Q580" s="209"/>
      <c r="R580" s="209"/>
      <c r="S580" s="209"/>
      <c r="T580" s="209"/>
      <c r="U580" s="209"/>
      <c r="V580" s="209"/>
      <c r="W580" s="209"/>
      <c r="X580" s="209"/>
      <c r="Y580" s="209"/>
      <c r="Z580" s="209"/>
      <c r="AA580" s="209"/>
      <c r="AB580" s="209"/>
      <c r="AC580" s="209"/>
      <c r="AD580" s="209"/>
      <c r="AE580" s="209"/>
      <c r="AF580" s="209"/>
      <c r="AG580" s="209"/>
      <c r="AH580" s="209"/>
      <c r="AI580" s="209"/>
      <c r="AJ580" s="209"/>
      <c r="AK580" s="209"/>
      <c r="AL580" s="209"/>
      <c r="AM580" s="209"/>
      <c r="AN580" s="209"/>
      <c r="AO580" s="209"/>
      <c r="AP580" s="209"/>
      <c r="AQ580" s="209"/>
    </row>
    <row r="581" spans="1:43">
      <c r="A581" s="209"/>
      <c r="B581" s="209"/>
      <c r="C581" s="209"/>
      <c r="D581" s="209"/>
      <c r="E581" s="209"/>
      <c r="F581" s="209"/>
      <c r="G581" s="209"/>
      <c r="H581" s="209"/>
      <c r="I581" s="209"/>
      <c r="J581" s="209"/>
      <c r="K581" s="209"/>
      <c r="L581" s="209"/>
      <c r="M581" s="209"/>
      <c r="N581" s="209"/>
      <c r="O581" s="209"/>
      <c r="P581" s="209"/>
      <c r="Q581" s="209"/>
      <c r="R581" s="209"/>
      <c r="S581" s="209"/>
      <c r="T581" s="209"/>
      <c r="U581" s="209"/>
      <c r="V581" s="209"/>
      <c r="W581" s="209"/>
      <c r="X581" s="209"/>
      <c r="Y581" s="209"/>
      <c r="Z581" s="209"/>
      <c r="AA581" s="209"/>
      <c r="AB581" s="209"/>
      <c r="AC581" s="209"/>
      <c r="AD581" s="209"/>
      <c r="AE581" s="209"/>
      <c r="AF581" s="209"/>
      <c r="AG581" s="209"/>
      <c r="AH581" s="209"/>
      <c r="AI581" s="209"/>
      <c r="AJ581" s="209"/>
      <c r="AK581" s="209"/>
      <c r="AL581" s="209"/>
      <c r="AM581" s="209"/>
      <c r="AN581" s="209"/>
      <c r="AO581" s="209"/>
      <c r="AP581" s="209"/>
      <c r="AQ581" s="209"/>
    </row>
    <row r="582" spans="1:43">
      <c r="A582" s="209"/>
      <c r="B582" s="209"/>
      <c r="C582" s="209"/>
      <c r="D582" s="209"/>
      <c r="E582" s="209"/>
      <c r="F582" s="209"/>
      <c r="G582" s="209"/>
      <c r="H582" s="209"/>
      <c r="I582" s="209"/>
      <c r="J582" s="209"/>
      <c r="K582" s="209"/>
      <c r="L582" s="209"/>
      <c r="M582" s="209"/>
      <c r="N582" s="209"/>
      <c r="O582" s="209"/>
      <c r="P582" s="209"/>
      <c r="Q582" s="209"/>
      <c r="R582" s="209"/>
      <c r="S582" s="209"/>
      <c r="T582" s="209"/>
      <c r="U582" s="209"/>
      <c r="V582" s="209"/>
      <c r="W582" s="209"/>
      <c r="X582" s="209"/>
      <c r="Y582" s="209"/>
      <c r="Z582" s="209"/>
      <c r="AA582" s="209"/>
      <c r="AB582" s="209"/>
      <c r="AC582" s="209"/>
      <c r="AD582" s="209"/>
      <c r="AE582" s="209"/>
      <c r="AF582" s="209"/>
      <c r="AG582" s="209"/>
      <c r="AH582" s="209"/>
      <c r="AI582" s="209"/>
      <c r="AJ582" s="209"/>
      <c r="AK582" s="209"/>
      <c r="AL582" s="209"/>
      <c r="AM582" s="209"/>
      <c r="AN582" s="209"/>
      <c r="AO582" s="209"/>
      <c r="AP582" s="209"/>
      <c r="AQ582" s="209"/>
    </row>
    <row r="583" spans="1:43">
      <c r="A583" s="209"/>
      <c r="B583" s="209"/>
      <c r="C583" s="209"/>
      <c r="D583" s="209"/>
      <c r="E583" s="209"/>
      <c r="F583" s="209"/>
      <c r="G583" s="209"/>
      <c r="H583" s="209"/>
      <c r="I583" s="209"/>
      <c r="J583" s="209"/>
      <c r="K583" s="209"/>
      <c r="L583" s="209"/>
      <c r="M583" s="209"/>
      <c r="N583" s="209"/>
      <c r="O583" s="209"/>
      <c r="P583" s="209"/>
      <c r="Q583" s="209"/>
      <c r="R583" s="209"/>
      <c r="S583" s="209"/>
      <c r="T583" s="209"/>
      <c r="U583" s="209"/>
      <c r="V583" s="209"/>
      <c r="W583" s="209"/>
      <c r="X583" s="209"/>
      <c r="Y583" s="209"/>
      <c r="Z583" s="209"/>
      <c r="AA583" s="209"/>
      <c r="AB583" s="209"/>
      <c r="AC583" s="209"/>
      <c r="AD583" s="209"/>
      <c r="AE583" s="209"/>
      <c r="AF583" s="209"/>
      <c r="AG583" s="209"/>
      <c r="AH583" s="209"/>
      <c r="AI583" s="209"/>
      <c r="AJ583" s="209"/>
      <c r="AK583" s="209"/>
      <c r="AL583" s="209"/>
      <c r="AM583" s="209"/>
      <c r="AN583" s="209"/>
      <c r="AO583" s="209"/>
      <c r="AP583" s="209"/>
      <c r="AQ583" s="209"/>
    </row>
    <row r="584" spans="1:43">
      <c r="A584" s="209"/>
      <c r="B584" s="209"/>
      <c r="C584" s="209"/>
      <c r="D584" s="209"/>
      <c r="E584" s="209"/>
      <c r="F584" s="209"/>
      <c r="G584" s="209"/>
      <c r="H584" s="209"/>
      <c r="I584" s="209"/>
      <c r="J584" s="209"/>
      <c r="K584" s="209"/>
      <c r="L584" s="209"/>
      <c r="M584" s="209"/>
      <c r="N584" s="209"/>
      <c r="O584" s="209"/>
      <c r="P584" s="209"/>
      <c r="Q584" s="209"/>
      <c r="R584" s="209"/>
      <c r="S584" s="209"/>
      <c r="T584" s="209"/>
      <c r="U584" s="209"/>
      <c r="V584" s="209"/>
      <c r="W584" s="209"/>
      <c r="X584" s="209"/>
      <c r="Y584" s="209"/>
      <c r="Z584" s="209"/>
      <c r="AA584" s="209"/>
      <c r="AB584" s="209"/>
      <c r="AC584" s="209"/>
      <c r="AD584" s="209"/>
      <c r="AE584" s="209"/>
      <c r="AF584" s="209"/>
      <c r="AG584" s="209"/>
      <c r="AH584" s="209"/>
      <c r="AI584" s="209"/>
      <c r="AJ584" s="209"/>
      <c r="AK584" s="209"/>
      <c r="AL584" s="209"/>
      <c r="AM584" s="209"/>
      <c r="AN584" s="209"/>
      <c r="AO584" s="209"/>
      <c r="AP584" s="209"/>
      <c r="AQ584" s="209"/>
    </row>
    <row r="585" spans="1:43">
      <c r="A585" s="209"/>
      <c r="B585" s="209"/>
      <c r="C585" s="209"/>
      <c r="D585" s="209"/>
      <c r="E585" s="209"/>
      <c r="F585" s="209"/>
      <c r="G585" s="209"/>
      <c r="H585" s="209"/>
      <c r="I585" s="209"/>
      <c r="J585" s="209"/>
      <c r="K585" s="209"/>
      <c r="L585" s="209"/>
      <c r="M585" s="209"/>
      <c r="N585" s="209"/>
      <c r="O585" s="209"/>
      <c r="P585" s="209"/>
      <c r="Q585" s="209"/>
      <c r="R585" s="209"/>
      <c r="S585" s="209"/>
      <c r="T585" s="209"/>
      <c r="U585" s="209"/>
      <c r="V585" s="209"/>
      <c r="W585" s="209"/>
      <c r="X585" s="209"/>
      <c r="Y585" s="209"/>
      <c r="Z585" s="209"/>
      <c r="AA585" s="209"/>
      <c r="AB585" s="209"/>
      <c r="AC585" s="209"/>
      <c r="AD585" s="209"/>
      <c r="AE585" s="209"/>
      <c r="AF585" s="209"/>
      <c r="AG585" s="209"/>
      <c r="AH585" s="209"/>
      <c r="AI585" s="209"/>
      <c r="AJ585" s="209"/>
      <c r="AK585" s="209"/>
      <c r="AL585" s="209"/>
      <c r="AM585" s="209"/>
      <c r="AN585" s="209"/>
      <c r="AO585" s="209"/>
      <c r="AP585" s="209"/>
      <c r="AQ585" s="209"/>
    </row>
    <row r="586" spans="1:43">
      <c r="A586" s="209"/>
      <c r="B586" s="209"/>
      <c r="C586" s="209"/>
      <c r="D586" s="209"/>
      <c r="E586" s="209"/>
      <c r="F586" s="209"/>
      <c r="G586" s="209"/>
      <c r="H586" s="209"/>
      <c r="I586" s="209"/>
      <c r="J586" s="209"/>
      <c r="K586" s="209"/>
      <c r="L586" s="209"/>
      <c r="M586" s="209"/>
      <c r="N586" s="209"/>
      <c r="O586" s="209"/>
      <c r="P586" s="209"/>
      <c r="Q586" s="209"/>
      <c r="R586" s="209"/>
      <c r="S586" s="209"/>
      <c r="T586" s="209"/>
      <c r="U586" s="209"/>
      <c r="V586" s="209"/>
      <c r="W586" s="209"/>
      <c r="X586" s="209"/>
      <c r="Y586" s="209"/>
      <c r="Z586" s="209"/>
      <c r="AA586" s="209"/>
      <c r="AB586" s="209"/>
      <c r="AC586" s="209"/>
      <c r="AD586" s="209"/>
      <c r="AE586" s="209"/>
      <c r="AF586" s="209"/>
      <c r="AG586" s="209"/>
      <c r="AH586" s="209"/>
      <c r="AI586" s="209"/>
      <c r="AJ586" s="209"/>
      <c r="AK586" s="209"/>
      <c r="AL586" s="209"/>
      <c r="AM586" s="209"/>
      <c r="AN586" s="209"/>
      <c r="AO586" s="209"/>
      <c r="AP586" s="209"/>
      <c r="AQ586" s="209"/>
    </row>
    <row r="587" spans="1:43">
      <c r="A587" s="209"/>
      <c r="B587" s="209"/>
      <c r="C587" s="209"/>
      <c r="D587" s="209"/>
      <c r="E587" s="209"/>
      <c r="F587" s="209"/>
      <c r="G587" s="209"/>
      <c r="H587" s="209"/>
      <c r="I587" s="209"/>
      <c r="J587" s="209"/>
      <c r="K587" s="209"/>
      <c r="L587" s="209"/>
      <c r="M587" s="209"/>
      <c r="N587" s="209"/>
      <c r="O587" s="209"/>
      <c r="P587" s="209"/>
      <c r="Q587" s="209"/>
      <c r="R587" s="209"/>
      <c r="S587" s="209"/>
      <c r="T587" s="209"/>
      <c r="U587" s="209"/>
      <c r="V587" s="209"/>
      <c r="W587" s="209"/>
      <c r="X587" s="209"/>
      <c r="Y587" s="209"/>
      <c r="Z587" s="209"/>
      <c r="AA587" s="209"/>
      <c r="AB587" s="209"/>
      <c r="AC587" s="209"/>
      <c r="AD587" s="209"/>
      <c r="AE587" s="209"/>
      <c r="AF587" s="209"/>
      <c r="AG587" s="209"/>
      <c r="AH587" s="209"/>
      <c r="AI587" s="209"/>
      <c r="AJ587" s="209"/>
      <c r="AK587" s="209"/>
      <c r="AL587" s="209"/>
      <c r="AM587" s="209"/>
      <c r="AN587" s="209"/>
      <c r="AO587" s="209"/>
      <c r="AP587" s="209"/>
      <c r="AQ587" s="209"/>
    </row>
    <row r="588" spans="1:43">
      <c r="A588" s="209"/>
      <c r="B588" s="209"/>
      <c r="C588" s="209"/>
      <c r="D588" s="209"/>
      <c r="E588" s="209"/>
      <c r="F588" s="209"/>
      <c r="G588" s="209"/>
      <c r="H588" s="209"/>
      <c r="I588" s="209"/>
      <c r="J588" s="209"/>
      <c r="K588" s="209"/>
      <c r="L588" s="209"/>
      <c r="M588" s="209"/>
      <c r="N588" s="209"/>
      <c r="O588" s="209"/>
      <c r="P588" s="209"/>
      <c r="Q588" s="209"/>
      <c r="R588" s="209"/>
      <c r="S588" s="209"/>
      <c r="T588" s="209"/>
      <c r="U588" s="209"/>
      <c r="V588" s="209"/>
      <c r="W588" s="209"/>
      <c r="X588" s="209"/>
      <c r="Y588" s="209"/>
      <c r="Z588" s="209"/>
      <c r="AA588" s="209"/>
      <c r="AB588" s="209"/>
      <c r="AC588" s="209"/>
      <c r="AD588" s="209"/>
      <c r="AE588" s="209"/>
      <c r="AF588" s="209"/>
      <c r="AG588" s="209"/>
      <c r="AH588" s="209"/>
      <c r="AI588" s="209"/>
      <c r="AJ588" s="209"/>
      <c r="AK588" s="209"/>
      <c r="AL588" s="209"/>
      <c r="AM588" s="209"/>
      <c r="AN588" s="209"/>
      <c r="AO588" s="209"/>
      <c r="AP588" s="209"/>
      <c r="AQ588" s="209"/>
    </row>
    <row r="589" spans="1:43">
      <c r="A589" s="209"/>
      <c r="B589" s="209"/>
      <c r="C589" s="209"/>
      <c r="D589" s="209"/>
      <c r="E589" s="209"/>
      <c r="F589" s="209"/>
      <c r="G589" s="209"/>
      <c r="H589" s="209"/>
      <c r="I589" s="209"/>
      <c r="J589" s="209"/>
      <c r="K589" s="209"/>
      <c r="L589" s="209"/>
      <c r="M589" s="209"/>
      <c r="N589" s="209"/>
      <c r="O589" s="209"/>
      <c r="P589" s="209"/>
      <c r="Q589" s="209"/>
      <c r="R589" s="209"/>
      <c r="S589" s="209"/>
      <c r="T589" s="209"/>
      <c r="U589" s="209"/>
      <c r="V589" s="209"/>
      <c r="W589" s="209"/>
      <c r="X589" s="209"/>
      <c r="Y589" s="209"/>
      <c r="Z589" s="209"/>
      <c r="AA589" s="209"/>
      <c r="AB589" s="209"/>
      <c r="AC589" s="209"/>
      <c r="AD589" s="209"/>
      <c r="AE589" s="209"/>
      <c r="AF589" s="209"/>
      <c r="AG589" s="209"/>
      <c r="AH589" s="209"/>
      <c r="AI589" s="209"/>
      <c r="AJ589" s="209"/>
      <c r="AK589" s="209"/>
      <c r="AL589" s="209"/>
      <c r="AM589" s="209"/>
      <c r="AN589" s="209"/>
      <c r="AO589" s="209"/>
      <c r="AP589" s="209"/>
      <c r="AQ589" s="209"/>
    </row>
    <row r="590" spans="1:43">
      <c r="A590" s="209"/>
      <c r="B590" s="209"/>
      <c r="C590" s="209"/>
      <c r="D590" s="209"/>
      <c r="E590" s="209"/>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c r="AN590" s="209"/>
      <c r="AO590" s="209"/>
      <c r="AP590" s="209"/>
      <c r="AQ590" s="209"/>
    </row>
    <row r="591" spans="1:43">
      <c r="A591" s="209"/>
      <c r="B591" s="209"/>
      <c r="C591" s="209"/>
      <c r="D591" s="209"/>
      <c r="E591" s="209"/>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row>
    <row r="592" spans="1:43">
      <c r="A592" s="209"/>
      <c r="B592" s="209"/>
      <c r="C592" s="209"/>
      <c r="D592" s="209"/>
      <c r="E592" s="209"/>
      <c r="F592" s="209"/>
      <c r="G592" s="209"/>
      <c r="H592" s="209"/>
      <c r="I592" s="209"/>
      <c r="J592" s="209"/>
      <c r="K592" s="209"/>
      <c r="L592" s="209"/>
      <c r="M592" s="209"/>
      <c r="N592" s="209"/>
      <c r="O592" s="209"/>
      <c r="P592" s="209"/>
      <c r="Q592" s="209"/>
      <c r="R592" s="209"/>
      <c r="S592" s="209"/>
      <c r="T592" s="209"/>
      <c r="U592" s="209"/>
      <c r="V592" s="209"/>
      <c r="W592" s="209"/>
      <c r="X592" s="209"/>
      <c r="Y592" s="209"/>
      <c r="Z592" s="209"/>
      <c r="AA592" s="209"/>
      <c r="AB592" s="209"/>
      <c r="AC592" s="209"/>
      <c r="AD592" s="209"/>
      <c r="AE592" s="209"/>
      <c r="AF592" s="209"/>
      <c r="AG592" s="209"/>
      <c r="AH592" s="209"/>
      <c r="AI592" s="209"/>
      <c r="AJ592" s="209"/>
      <c r="AK592" s="209"/>
      <c r="AL592" s="209"/>
      <c r="AM592" s="209"/>
      <c r="AN592" s="209"/>
      <c r="AO592" s="209"/>
      <c r="AP592" s="209"/>
      <c r="AQ592" s="209"/>
    </row>
    <row r="593" spans="1:43">
      <c r="A593" s="209"/>
      <c r="B593" s="209"/>
      <c r="C593" s="209"/>
      <c r="D593" s="209"/>
      <c r="E593" s="209"/>
      <c r="F593" s="209"/>
      <c r="G593" s="209"/>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c r="AI593" s="209"/>
      <c r="AJ593" s="209"/>
      <c r="AK593" s="209"/>
      <c r="AL593" s="209"/>
      <c r="AM593" s="209"/>
      <c r="AN593" s="209"/>
      <c r="AO593" s="209"/>
      <c r="AP593" s="209"/>
      <c r="AQ593" s="209"/>
    </row>
    <row r="594" spans="1:43">
      <c r="A594" s="209"/>
      <c r="B594" s="209"/>
      <c r="C594" s="209"/>
      <c r="D594" s="209"/>
      <c r="E594" s="209"/>
      <c r="F594" s="209"/>
      <c r="G594" s="209"/>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c r="AI594" s="209"/>
      <c r="AJ594" s="209"/>
      <c r="AK594" s="209"/>
      <c r="AL594" s="209"/>
      <c r="AM594" s="209"/>
      <c r="AN594" s="209"/>
      <c r="AO594" s="209"/>
      <c r="AP594" s="209"/>
      <c r="AQ594" s="209"/>
    </row>
    <row r="595" spans="1:43">
      <c r="A595" s="209"/>
      <c r="B595" s="209"/>
      <c r="C595" s="209"/>
      <c r="D595" s="209"/>
      <c r="E595" s="209"/>
      <c r="F595" s="209"/>
      <c r="G595" s="209"/>
      <c r="H595" s="209"/>
      <c r="I595" s="209"/>
      <c r="J595" s="209"/>
      <c r="K595" s="209"/>
      <c r="L595" s="209"/>
      <c r="M595" s="209"/>
      <c r="N595" s="209"/>
      <c r="O595" s="209"/>
      <c r="P595" s="209"/>
      <c r="Q595" s="209"/>
      <c r="R595" s="209"/>
      <c r="S595" s="209"/>
      <c r="T595" s="209"/>
      <c r="U595" s="209"/>
      <c r="V595" s="209"/>
      <c r="W595" s="209"/>
      <c r="X595" s="209"/>
      <c r="Y595" s="209"/>
      <c r="Z595" s="209"/>
      <c r="AA595" s="209"/>
      <c r="AB595" s="209"/>
      <c r="AC595" s="209"/>
      <c r="AD595" s="209"/>
      <c r="AE595" s="209"/>
      <c r="AF595" s="209"/>
      <c r="AG595" s="209"/>
      <c r="AH595" s="209"/>
      <c r="AI595" s="209"/>
      <c r="AJ595" s="209"/>
      <c r="AK595" s="209"/>
      <c r="AL595" s="209"/>
      <c r="AM595" s="209"/>
      <c r="AN595" s="209"/>
      <c r="AO595" s="209"/>
      <c r="AP595" s="209"/>
      <c r="AQ595" s="209"/>
    </row>
    <row r="596" spans="1:43">
      <c r="A596" s="209"/>
      <c r="B596" s="209"/>
      <c r="C596" s="209"/>
      <c r="D596" s="209"/>
      <c r="E596" s="209"/>
      <c r="F596" s="209"/>
      <c r="G596" s="209"/>
      <c r="H596" s="209"/>
      <c r="I596" s="209"/>
      <c r="J596" s="209"/>
      <c r="K596" s="209"/>
      <c r="L596" s="209"/>
      <c r="M596" s="209"/>
      <c r="N596" s="209"/>
      <c r="O596" s="209"/>
      <c r="P596" s="209"/>
      <c r="Q596" s="209"/>
      <c r="R596" s="209"/>
      <c r="S596" s="209"/>
      <c r="T596" s="209"/>
      <c r="U596" s="209"/>
      <c r="V596" s="209"/>
      <c r="W596" s="209"/>
      <c r="X596" s="209"/>
      <c r="Y596" s="209"/>
      <c r="Z596" s="209"/>
      <c r="AA596" s="209"/>
      <c r="AB596" s="209"/>
      <c r="AC596" s="209"/>
      <c r="AD596" s="209"/>
      <c r="AE596" s="209"/>
      <c r="AF596" s="209"/>
      <c r="AG596" s="209"/>
      <c r="AH596" s="209"/>
      <c r="AI596" s="209"/>
      <c r="AJ596" s="209"/>
      <c r="AK596" s="209"/>
      <c r="AL596" s="209"/>
      <c r="AM596" s="209"/>
      <c r="AN596" s="209"/>
      <c r="AO596" s="209"/>
      <c r="AP596" s="209"/>
      <c r="AQ596" s="209"/>
    </row>
    <row r="597" spans="1:43">
      <c r="A597" s="209"/>
      <c r="B597" s="209"/>
      <c r="C597" s="209"/>
      <c r="D597" s="209"/>
      <c r="E597" s="209"/>
      <c r="F597" s="209"/>
      <c r="G597" s="209"/>
      <c r="H597" s="209"/>
      <c r="I597" s="209"/>
      <c r="J597" s="209"/>
      <c r="K597" s="209"/>
      <c r="L597" s="209"/>
      <c r="M597" s="209"/>
      <c r="N597" s="209"/>
      <c r="O597" s="209"/>
      <c r="P597" s="209"/>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09"/>
      <c r="AL597" s="209"/>
      <c r="AM597" s="209"/>
      <c r="AN597" s="209"/>
      <c r="AO597" s="209"/>
      <c r="AP597" s="209"/>
      <c r="AQ597" s="209"/>
    </row>
    <row r="598" spans="1:43">
      <c r="A598" s="209"/>
      <c r="B598" s="209"/>
      <c r="C598" s="209"/>
      <c r="D598" s="209"/>
      <c r="E598" s="209"/>
      <c r="F598" s="209"/>
      <c r="G598" s="209"/>
      <c r="H598" s="209"/>
      <c r="I598" s="209"/>
      <c r="J598" s="209"/>
      <c r="K598" s="209"/>
      <c r="L598" s="209"/>
      <c r="M598" s="209"/>
      <c r="N598" s="209"/>
      <c r="O598" s="209"/>
      <c r="P598" s="209"/>
      <c r="Q598" s="209"/>
      <c r="R598" s="209"/>
      <c r="S598" s="209"/>
      <c r="T598" s="209"/>
      <c r="U598" s="209"/>
      <c r="V598" s="209"/>
      <c r="W598" s="209"/>
      <c r="X598" s="209"/>
      <c r="Y598" s="209"/>
      <c r="Z598" s="209"/>
      <c r="AA598" s="209"/>
      <c r="AB598" s="209"/>
      <c r="AC598" s="209"/>
      <c r="AD598" s="209"/>
      <c r="AE598" s="209"/>
      <c r="AF598" s="209"/>
      <c r="AG598" s="209"/>
      <c r="AH598" s="209"/>
      <c r="AI598" s="209"/>
      <c r="AJ598" s="209"/>
      <c r="AK598" s="209"/>
      <c r="AL598" s="209"/>
      <c r="AM598" s="209"/>
      <c r="AN598" s="209"/>
      <c r="AO598" s="209"/>
      <c r="AP598" s="209"/>
      <c r="AQ598" s="209"/>
    </row>
    <row r="599" spans="1:43">
      <c r="A599" s="209"/>
      <c r="B599" s="209"/>
      <c r="C599" s="209"/>
      <c r="D599" s="209"/>
      <c r="E599" s="209"/>
      <c r="F599" s="209"/>
      <c r="G599" s="209"/>
      <c r="H599" s="209"/>
      <c r="I599" s="209"/>
      <c r="J599" s="209"/>
      <c r="K599" s="209"/>
      <c r="L599" s="209"/>
      <c r="M599" s="209"/>
      <c r="N599" s="209"/>
      <c r="O599" s="209"/>
      <c r="P599" s="209"/>
      <c r="Q599" s="209"/>
      <c r="R599" s="209"/>
      <c r="S599" s="209"/>
      <c r="T599" s="209"/>
      <c r="U599" s="209"/>
      <c r="V599" s="209"/>
      <c r="W599" s="209"/>
      <c r="X599" s="209"/>
      <c r="Y599" s="209"/>
      <c r="Z599" s="209"/>
      <c r="AA599" s="209"/>
      <c r="AB599" s="209"/>
      <c r="AC599" s="209"/>
      <c r="AD599" s="209"/>
      <c r="AE599" s="209"/>
      <c r="AF599" s="209"/>
      <c r="AG599" s="209"/>
      <c r="AH599" s="209"/>
      <c r="AI599" s="209"/>
      <c r="AJ599" s="209"/>
      <c r="AK599" s="209"/>
      <c r="AL599" s="209"/>
      <c r="AM599" s="209"/>
      <c r="AN599" s="209"/>
      <c r="AO599" s="209"/>
      <c r="AP599" s="209"/>
      <c r="AQ599" s="209"/>
    </row>
    <row r="600" spans="1:43">
      <c r="A600" s="209"/>
      <c r="B600" s="209"/>
      <c r="C600" s="209"/>
      <c r="D600" s="209"/>
      <c r="E600" s="209"/>
      <c r="F600" s="209"/>
      <c r="G600" s="209"/>
      <c r="H600" s="209"/>
      <c r="I600" s="209"/>
      <c r="J600" s="209"/>
      <c r="K600" s="209"/>
      <c r="L600" s="209"/>
      <c r="M600" s="209"/>
      <c r="N600" s="209"/>
      <c r="O600" s="209"/>
      <c r="P600" s="209"/>
      <c r="Q600" s="209"/>
      <c r="R600" s="209"/>
      <c r="S600" s="209"/>
      <c r="T600" s="209"/>
      <c r="U600" s="209"/>
      <c r="V600" s="209"/>
      <c r="W600" s="209"/>
      <c r="X600" s="209"/>
      <c r="Y600" s="209"/>
      <c r="Z600" s="209"/>
      <c r="AA600" s="209"/>
      <c r="AB600" s="209"/>
      <c r="AC600" s="209"/>
      <c r="AD600" s="209"/>
      <c r="AE600" s="209"/>
      <c r="AF600" s="209"/>
      <c r="AG600" s="209"/>
      <c r="AH600" s="209"/>
      <c r="AI600" s="209"/>
      <c r="AJ600" s="209"/>
      <c r="AK600" s="209"/>
      <c r="AL600" s="209"/>
      <c r="AM600" s="209"/>
      <c r="AN600" s="209"/>
      <c r="AO600" s="209"/>
      <c r="AP600" s="209"/>
      <c r="AQ600" s="209"/>
    </row>
    <row r="601" spans="1:43">
      <c r="A601" s="209"/>
      <c r="B601" s="209"/>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c r="Y601" s="209"/>
      <c r="Z601" s="209"/>
      <c r="AA601" s="209"/>
      <c r="AB601" s="209"/>
      <c r="AC601" s="209"/>
      <c r="AD601" s="209"/>
      <c r="AE601" s="209"/>
      <c r="AF601" s="209"/>
      <c r="AG601" s="209"/>
      <c r="AH601" s="209"/>
      <c r="AI601" s="209"/>
      <c r="AJ601" s="209"/>
      <c r="AK601" s="209"/>
      <c r="AL601" s="209"/>
      <c r="AM601" s="209"/>
      <c r="AN601" s="209"/>
      <c r="AO601" s="209"/>
      <c r="AP601" s="209"/>
      <c r="AQ601" s="209"/>
    </row>
    <row r="602" spans="1:43">
      <c r="A602" s="209"/>
      <c r="B602" s="209"/>
      <c r="C602" s="209"/>
      <c r="D602" s="209"/>
      <c r="E602" s="209"/>
      <c r="F602" s="209"/>
      <c r="G602" s="209"/>
      <c r="H602" s="209"/>
      <c r="I602" s="209"/>
      <c r="J602" s="209"/>
      <c r="K602" s="209"/>
      <c r="L602" s="209"/>
      <c r="M602" s="209"/>
      <c r="N602" s="209"/>
      <c r="O602" s="209"/>
      <c r="P602" s="209"/>
      <c r="Q602" s="209"/>
      <c r="R602" s="209"/>
      <c r="S602" s="209"/>
      <c r="T602" s="209"/>
      <c r="U602" s="209"/>
      <c r="V602" s="209"/>
      <c r="W602" s="209"/>
      <c r="X602" s="209"/>
      <c r="Y602" s="209"/>
      <c r="Z602" s="209"/>
      <c r="AA602" s="209"/>
      <c r="AB602" s="209"/>
      <c r="AC602" s="209"/>
      <c r="AD602" s="209"/>
      <c r="AE602" s="209"/>
      <c r="AF602" s="209"/>
      <c r="AG602" s="209"/>
      <c r="AH602" s="209"/>
      <c r="AI602" s="209"/>
      <c r="AJ602" s="209"/>
      <c r="AK602" s="209"/>
      <c r="AL602" s="209"/>
      <c r="AM602" s="209"/>
      <c r="AN602" s="209"/>
      <c r="AO602" s="209"/>
      <c r="AP602" s="209"/>
      <c r="AQ602" s="209"/>
    </row>
    <row r="603" spans="1:43">
      <c r="A603" s="209"/>
      <c r="B603" s="209"/>
      <c r="C603" s="209"/>
      <c r="D603" s="209"/>
      <c r="E603" s="209"/>
      <c r="F603" s="209"/>
      <c r="G603" s="209"/>
      <c r="H603" s="209"/>
      <c r="I603" s="209"/>
      <c r="J603" s="209"/>
      <c r="K603" s="209"/>
      <c r="L603" s="209"/>
      <c r="M603" s="209"/>
      <c r="N603" s="209"/>
      <c r="O603" s="209"/>
      <c r="P603" s="209"/>
      <c r="Q603" s="209"/>
      <c r="R603" s="209"/>
      <c r="S603" s="209"/>
      <c r="T603" s="209"/>
      <c r="U603" s="209"/>
      <c r="V603" s="209"/>
      <c r="W603" s="209"/>
      <c r="X603" s="209"/>
      <c r="Y603" s="209"/>
      <c r="Z603" s="209"/>
      <c r="AA603" s="209"/>
      <c r="AB603" s="209"/>
      <c r="AC603" s="209"/>
      <c r="AD603" s="209"/>
      <c r="AE603" s="209"/>
      <c r="AF603" s="209"/>
      <c r="AG603" s="209"/>
      <c r="AH603" s="209"/>
      <c r="AI603" s="209"/>
      <c r="AJ603" s="209"/>
      <c r="AK603" s="209"/>
      <c r="AL603" s="209"/>
      <c r="AM603" s="209"/>
      <c r="AN603" s="209"/>
      <c r="AO603" s="209"/>
      <c r="AP603" s="209"/>
      <c r="AQ603" s="209"/>
    </row>
    <row r="604" spans="1:43">
      <c r="A604" s="209"/>
      <c r="B604" s="209"/>
      <c r="C604" s="209"/>
      <c r="D604" s="209"/>
      <c r="E604" s="209"/>
      <c r="F604" s="209"/>
      <c r="G604" s="209"/>
      <c r="H604" s="209"/>
      <c r="I604" s="209"/>
      <c r="J604" s="209"/>
      <c r="K604" s="209"/>
      <c r="L604" s="209"/>
      <c r="M604" s="209"/>
      <c r="N604" s="209"/>
      <c r="O604" s="209"/>
      <c r="P604" s="209"/>
      <c r="Q604" s="209"/>
      <c r="R604" s="209"/>
      <c r="S604" s="209"/>
      <c r="T604" s="209"/>
      <c r="U604" s="209"/>
      <c r="V604" s="209"/>
      <c r="W604" s="209"/>
      <c r="X604" s="209"/>
      <c r="Y604" s="209"/>
      <c r="Z604" s="209"/>
      <c r="AA604" s="209"/>
      <c r="AB604" s="209"/>
      <c r="AC604" s="209"/>
      <c r="AD604" s="209"/>
      <c r="AE604" s="209"/>
      <c r="AF604" s="209"/>
      <c r="AG604" s="209"/>
      <c r="AH604" s="209"/>
      <c r="AI604" s="209"/>
      <c r="AJ604" s="209"/>
      <c r="AK604" s="209"/>
      <c r="AL604" s="209"/>
      <c r="AM604" s="209"/>
      <c r="AN604" s="209"/>
      <c r="AO604" s="209"/>
      <c r="AP604" s="209"/>
      <c r="AQ604" s="209"/>
    </row>
    <row r="605" spans="1:43">
      <c r="A605" s="209"/>
      <c r="B605" s="209"/>
      <c r="C605" s="209"/>
      <c r="D605" s="209"/>
      <c r="E605" s="209"/>
      <c r="F605" s="209"/>
      <c r="G605" s="209"/>
      <c r="H605" s="209"/>
      <c r="I605" s="209"/>
      <c r="J605" s="209"/>
      <c r="K605" s="209"/>
      <c r="L605" s="209"/>
      <c r="M605" s="209"/>
      <c r="N605" s="209"/>
      <c r="O605" s="209"/>
      <c r="P605" s="209"/>
      <c r="Q605" s="209"/>
      <c r="R605" s="209"/>
      <c r="S605" s="209"/>
      <c r="T605" s="209"/>
      <c r="U605" s="209"/>
      <c r="V605" s="209"/>
      <c r="W605" s="209"/>
      <c r="X605" s="209"/>
      <c r="Y605" s="209"/>
      <c r="Z605" s="209"/>
      <c r="AA605" s="209"/>
      <c r="AB605" s="209"/>
      <c r="AC605" s="209"/>
      <c r="AD605" s="209"/>
      <c r="AE605" s="209"/>
      <c r="AF605" s="209"/>
      <c r="AG605" s="209"/>
      <c r="AH605" s="209"/>
      <c r="AI605" s="209"/>
      <c r="AJ605" s="209"/>
      <c r="AK605" s="209"/>
      <c r="AL605" s="209"/>
      <c r="AM605" s="209"/>
      <c r="AN605" s="209"/>
      <c r="AO605" s="209"/>
      <c r="AP605" s="209"/>
      <c r="AQ605" s="209"/>
    </row>
    <row r="606" spans="1:43">
      <c r="A606" s="209"/>
      <c r="B606" s="209"/>
      <c r="C606" s="209"/>
      <c r="D606" s="209"/>
      <c r="E606" s="209"/>
      <c r="F606" s="209"/>
      <c r="G606" s="209"/>
      <c r="H606" s="209"/>
      <c r="I606" s="209"/>
      <c r="J606" s="209"/>
      <c r="K606" s="209"/>
      <c r="L606" s="209"/>
      <c r="M606" s="209"/>
      <c r="N606" s="209"/>
      <c r="O606" s="209"/>
      <c r="P606" s="209"/>
      <c r="Q606" s="209"/>
      <c r="R606" s="209"/>
      <c r="S606" s="209"/>
      <c r="T606" s="209"/>
      <c r="U606" s="209"/>
      <c r="V606" s="209"/>
      <c r="W606" s="209"/>
      <c r="X606" s="209"/>
      <c r="Y606" s="209"/>
      <c r="Z606" s="209"/>
      <c r="AA606" s="209"/>
      <c r="AB606" s="209"/>
      <c r="AC606" s="209"/>
      <c r="AD606" s="209"/>
      <c r="AE606" s="209"/>
      <c r="AF606" s="209"/>
      <c r="AG606" s="209"/>
      <c r="AH606" s="209"/>
      <c r="AI606" s="209"/>
      <c r="AJ606" s="209"/>
      <c r="AK606" s="209"/>
      <c r="AL606" s="209"/>
      <c r="AM606" s="209"/>
      <c r="AN606" s="209"/>
      <c r="AO606" s="209"/>
      <c r="AP606" s="209"/>
      <c r="AQ606" s="209"/>
    </row>
    <row r="607" spans="1:43">
      <c r="A607" s="209"/>
      <c r="B607" s="209"/>
      <c r="C607" s="209"/>
      <c r="D607" s="209"/>
      <c r="E607" s="209"/>
      <c r="F607" s="209"/>
      <c r="G607" s="209"/>
      <c r="H607" s="209"/>
      <c r="I607" s="209"/>
      <c r="J607" s="209"/>
      <c r="K607" s="209"/>
      <c r="L607" s="209"/>
      <c r="M607" s="209"/>
      <c r="N607" s="209"/>
      <c r="O607" s="209"/>
      <c r="P607" s="209"/>
      <c r="Q607" s="209"/>
      <c r="R607" s="209"/>
      <c r="S607" s="209"/>
      <c r="T607" s="209"/>
      <c r="U607" s="209"/>
      <c r="V607" s="209"/>
      <c r="W607" s="209"/>
      <c r="X607" s="209"/>
      <c r="Y607" s="209"/>
      <c r="Z607" s="209"/>
      <c r="AA607" s="209"/>
      <c r="AB607" s="209"/>
      <c r="AC607" s="209"/>
      <c r="AD607" s="209"/>
      <c r="AE607" s="209"/>
      <c r="AF607" s="209"/>
      <c r="AG607" s="209"/>
      <c r="AH607" s="209"/>
      <c r="AI607" s="209"/>
      <c r="AJ607" s="209"/>
      <c r="AK607" s="209"/>
      <c r="AL607" s="209"/>
      <c r="AM607" s="209"/>
      <c r="AN607" s="209"/>
      <c r="AO607" s="209"/>
      <c r="AP607" s="209"/>
      <c r="AQ607" s="209"/>
    </row>
    <row r="608" spans="1:43">
      <c r="A608" s="209"/>
      <c r="B608" s="209"/>
      <c r="C608" s="209"/>
      <c r="D608" s="209"/>
      <c r="E608" s="209"/>
      <c r="F608" s="209"/>
      <c r="G608" s="209"/>
      <c r="H608" s="209"/>
      <c r="I608" s="209"/>
      <c r="J608" s="209"/>
      <c r="K608" s="209"/>
      <c r="L608" s="209"/>
      <c r="M608" s="209"/>
      <c r="N608" s="209"/>
      <c r="O608" s="209"/>
      <c r="P608" s="209"/>
      <c r="Q608" s="209"/>
      <c r="R608" s="209"/>
      <c r="S608" s="209"/>
      <c r="T608" s="209"/>
      <c r="U608" s="209"/>
      <c r="V608" s="209"/>
      <c r="W608" s="209"/>
      <c r="X608" s="209"/>
      <c r="Y608" s="209"/>
      <c r="Z608" s="209"/>
      <c r="AA608" s="209"/>
      <c r="AB608" s="209"/>
      <c r="AC608" s="209"/>
      <c r="AD608" s="209"/>
      <c r="AE608" s="209"/>
      <c r="AF608" s="209"/>
      <c r="AG608" s="209"/>
      <c r="AH608" s="209"/>
      <c r="AI608" s="209"/>
      <c r="AJ608" s="209"/>
      <c r="AK608" s="209"/>
      <c r="AL608" s="209"/>
      <c r="AM608" s="209"/>
      <c r="AN608" s="209"/>
      <c r="AO608" s="209"/>
      <c r="AP608" s="209"/>
      <c r="AQ608" s="209"/>
    </row>
    <row r="609" spans="1:43">
      <c r="A609" s="209"/>
      <c r="B609" s="209"/>
      <c r="C609" s="209"/>
      <c r="D609" s="209"/>
      <c r="E609" s="209"/>
      <c r="F609" s="209"/>
      <c r="G609" s="209"/>
      <c r="H609" s="209"/>
      <c r="I609" s="209"/>
      <c r="J609" s="209"/>
      <c r="K609" s="209"/>
      <c r="L609" s="209"/>
      <c r="M609" s="209"/>
      <c r="N609" s="209"/>
      <c r="O609" s="209"/>
      <c r="P609" s="209"/>
      <c r="Q609" s="209"/>
      <c r="R609" s="209"/>
      <c r="S609" s="209"/>
      <c r="T609" s="209"/>
      <c r="U609" s="209"/>
      <c r="V609" s="209"/>
      <c r="W609" s="209"/>
      <c r="X609" s="209"/>
      <c r="Y609" s="209"/>
      <c r="Z609" s="209"/>
      <c r="AA609" s="209"/>
      <c r="AB609" s="209"/>
      <c r="AC609" s="209"/>
      <c r="AD609" s="209"/>
      <c r="AE609" s="209"/>
      <c r="AF609" s="209"/>
      <c r="AG609" s="209"/>
      <c r="AH609" s="209"/>
      <c r="AI609" s="209"/>
      <c r="AJ609" s="209"/>
      <c r="AK609" s="209"/>
      <c r="AL609" s="209"/>
      <c r="AM609" s="209"/>
      <c r="AN609" s="209"/>
      <c r="AO609" s="209"/>
      <c r="AP609" s="209"/>
      <c r="AQ609" s="209"/>
    </row>
    <row r="610" spans="1:43">
      <c r="A610" s="209"/>
      <c r="B610" s="209"/>
      <c r="C610" s="209"/>
      <c r="D610" s="209"/>
      <c r="E610" s="209"/>
      <c r="F610" s="209"/>
      <c r="G610" s="209"/>
      <c r="H610" s="209"/>
      <c r="I610" s="209"/>
      <c r="J610" s="209"/>
      <c r="K610" s="209"/>
      <c r="L610" s="209"/>
      <c r="M610" s="209"/>
      <c r="N610" s="209"/>
      <c r="O610" s="209"/>
      <c r="P610" s="209"/>
      <c r="Q610" s="209"/>
      <c r="R610" s="209"/>
      <c r="S610" s="209"/>
      <c r="T610" s="209"/>
      <c r="U610" s="209"/>
      <c r="V610" s="209"/>
      <c r="W610" s="209"/>
      <c r="X610" s="209"/>
      <c r="Y610" s="209"/>
      <c r="Z610" s="209"/>
      <c r="AA610" s="209"/>
      <c r="AB610" s="209"/>
      <c r="AC610" s="209"/>
      <c r="AD610" s="209"/>
      <c r="AE610" s="209"/>
      <c r="AF610" s="209"/>
      <c r="AG610" s="209"/>
      <c r="AH610" s="209"/>
      <c r="AI610" s="209"/>
      <c r="AJ610" s="209"/>
      <c r="AK610" s="209"/>
      <c r="AL610" s="209"/>
      <c r="AM610" s="209"/>
      <c r="AN610" s="209"/>
      <c r="AO610" s="209"/>
      <c r="AP610" s="209"/>
      <c r="AQ610" s="209"/>
    </row>
    <row r="611" spans="1:43">
      <c r="A611" s="209"/>
      <c r="B611" s="209"/>
      <c r="C611" s="209"/>
      <c r="D611" s="209"/>
      <c r="E611" s="209"/>
      <c r="F611" s="209"/>
      <c r="G611" s="209"/>
      <c r="H611" s="209"/>
      <c r="I611" s="209"/>
      <c r="J611" s="209"/>
      <c r="K611" s="209"/>
      <c r="L611" s="209"/>
      <c r="M611" s="209"/>
      <c r="N611" s="209"/>
      <c r="O611" s="209"/>
      <c r="P611" s="209"/>
      <c r="Q611" s="209"/>
      <c r="R611" s="209"/>
      <c r="S611" s="209"/>
      <c r="T611" s="209"/>
      <c r="U611" s="209"/>
      <c r="V611" s="209"/>
      <c r="W611" s="209"/>
      <c r="X611" s="209"/>
      <c r="Y611" s="209"/>
      <c r="Z611" s="209"/>
      <c r="AA611" s="209"/>
      <c r="AB611" s="209"/>
      <c r="AC611" s="209"/>
      <c r="AD611" s="209"/>
      <c r="AE611" s="209"/>
      <c r="AF611" s="209"/>
      <c r="AG611" s="209"/>
      <c r="AH611" s="209"/>
      <c r="AI611" s="209"/>
      <c r="AJ611" s="209"/>
      <c r="AK611" s="209"/>
      <c r="AL611" s="209"/>
      <c r="AM611" s="209"/>
      <c r="AN611" s="209"/>
      <c r="AO611" s="209"/>
      <c r="AP611" s="209"/>
      <c r="AQ611" s="209"/>
    </row>
    <row r="612" spans="1:43">
      <c r="A612" s="209"/>
      <c r="B612" s="209"/>
      <c r="C612" s="209"/>
      <c r="D612" s="209"/>
      <c r="E612" s="209"/>
      <c r="F612" s="209"/>
      <c r="G612" s="209"/>
      <c r="H612" s="209"/>
      <c r="I612" s="209"/>
      <c r="J612" s="209"/>
      <c r="K612" s="209"/>
      <c r="L612" s="209"/>
      <c r="M612" s="209"/>
      <c r="N612" s="209"/>
      <c r="O612" s="209"/>
      <c r="P612" s="209"/>
      <c r="Q612" s="209"/>
      <c r="R612" s="209"/>
      <c r="S612" s="209"/>
      <c r="T612" s="209"/>
      <c r="U612" s="209"/>
      <c r="V612" s="209"/>
      <c r="W612" s="209"/>
      <c r="X612" s="209"/>
      <c r="Y612" s="209"/>
      <c r="Z612" s="209"/>
      <c r="AA612" s="209"/>
      <c r="AB612" s="209"/>
      <c r="AC612" s="209"/>
      <c r="AD612" s="209"/>
      <c r="AE612" s="209"/>
      <c r="AF612" s="209"/>
      <c r="AG612" s="209"/>
      <c r="AH612" s="209"/>
      <c r="AI612" s="209"/>
      <c r="AJ612" s="209"/>
      <c r="AK612" s="209"/>
      <c r="AL612" s="209"/>
      <c r="AM612" s="209"/>
      <c r="AN612" s="209"/>
      <c r="AO612" s="209"/>
      <c r="AP612" s="209"/>
      <c r="AQ612" s="209"/>
    </row>
    <row r="613" spans="1:43">
      <c r="A613" s="209"/>
      <c r="B613" s="209"/>
      <c r="C613" s="209"/>
      <c r="D613" s="209"/>
      <c r="E613" s="209"/>
      <c r="F613" s="209"/>
      <c r="G613" s="209"/>
      <c r="H613" s="209"/>
      <c r="I613" s="209"/>
      <c r="J613" s="209"/>
      <c r="K613" s="209"/>
      <c r="L613" s="209"/>
      <c r="M613" s="209"/>
      <c r="N613" s="209"/>
      <c r="O613" s="209"/>
      <c r="P613" s="209"/>
      <c r="Q613" s="209"/>
      <c r="R613" s="209"/>
      <c r="S613" s="209"/>
      <c r="T613" s="209"/>
      <c r="U613" s="209"/>
      <c r="V613" s="209"/>
      <c r="W613" s="209"/>
      <c r="X613" s="209"/>
      <c r="Y613" s="209"/>
      <c r="Z613" s="209"/>
      <c r="AA613" s="209"/>
      <c r="AB613" s="209"/>
      <c r="AC613" s="209"/>
      <c r="AD613" s="209"/>
      <c r="AE613" s="209"/>
      <c r="AF613" s="209"/>
      <c r="AG613" s="209"/>
      <c r="AH613" s="209"/>
      <c r="AI613" s="209"/>
      <c r="AJ613" s="209"/>
      <c r="AK613" s="209"/>
      <c r="AL613" s="209"/>
      <c r="AM613" s="209"/>
      <c r="AN613" s="209"/>
      <c r="AO613" s="209"/>
      <c r="AP613" s="209"/>
      <c r="AQ613" s="209"/>
    </row>
    <row r="614" spans="1:43">
      <c r="A614" s="209"/>
      <c r="B614" s="209"/>
      <c r="C614" s="209"/>
      <c r="D614" s="209"/>
      <c r="E614" s="209"/>
      <c r="F614" s="209"/>
      <c r="G614" s="209"/>
      <c r="H614" s="209"/>
      <c r="I614" s="209"/>
      <c r="J614" s="209"/>
      <c r="K614" s="209"/>
      <c r="L614" s="209"/>
      <c r="M614" s="209"/>
      <c r="N614" s="209"/>
      <c r="O614" s="209"/>
      <c r="P614" s="209"/>
      <c r="Q614" s="209"/>
      <c r="R614" s="209"/>
      <c r="S614" s="209"/>
      <c r="T614" s="209"/>
      <c r="U614" s="209"/>
      <c r="V614" s="209"/>
      <c r="W614" s="209"/>
      <c r="X614" s="209"/>
      <c r="Y614" s="209"/>
      <c r="Z614" s="209"/>
      <c r="AA614" s="209"/>
      <c r="AB614" s="209"/>
      <c r="AC614" s="209"/>
      <c r="AD614" s="209"/>
      <c r="AE614" s="209"/>
      <c r="AF614" s="209"/>
      <c r="AG614" s="209"/>
      <c r="AH614" s="209"/>
      <c r="AI614" s="209"/>
      <c r="AJ614" s="209"/>
      <c r="AK614" s="209"/>
      <c r="AL614" s="209"/>
      <c r="AM614" s="209"/>
      <c r="AN614" s="209"/>
      <c r="AO614" s="209"/>
      <c r="AP614" s="209"/>
      <c r="AQ614" s="209"/>
    </row>
    <row r="615" spans="1:43">
      <c r="A615" s="209"/>
      <c r="B615" s="209"/>
      <c r="C615" s="209"/>
      <c r="D615" s="209"/>
      <c r="E615" s="209"/>
      <c r="F615" s="209"/>
      <c r="G615" s="209"/>
      <c r="H615" s="209"/>
      <c r="I615" s="209"/>
      <c r="J615" s="209"/>
      <c r="K615" s="209"/>
      <c r="L615" s="209"/>
      <c r="M615" s="209"/>
      <c r="N615" s="209"/>
      <c r="O615" s="209"/>
      <c r="P615" s="209"/>
      <c r="Q615" s="209"/>
      <c r="R615" s="209"/>
      <c r="S615" s="209"/>
      <c r="T615" s="209"/>
      <c r="U615" s="209"/>
      <c r="V615" s="209"/>
      <c r="W615" s="209"/>
      <c r="X615" s="209"/>
      <c r="Y615" s="209"/>
      <c r="Z615" s="209"/>
      <c r="AA615" s="209"/>
      <c r="AB615" s="209"/>
      <c r="AC615" s="209"/>
      <c r="AD615" s="209"/>
      <c r="AE615" s="209"/>
      <c r="AF615" s="209"/>
      <c r="AG615" s="209"/>
      <c r="AH615" s="209"/>
      <c r="AI615" s="209"/>
      <c r="AJ615" s="209"/>
      <c r="AK615" s="209"/>
      <c r="AL615" s="209"/>
      <c r="AM615" s="209"/>
      <c r="AN615" s="209"/>
      <c r="AO615" s="209"/>
      <c r="AP615" s="209"/>
      <c r="AQ615" s="209"/>
    </row>
    <row r="616" spans="1:43">
      <c r="A616" s="209"/>
      <c r="B616" s="209"/>
      <c r="C616" s="209"/>
      <c r="D616" s="209"/>
      <c r="E616" s="209"/>
      <c r="F616" s="209"/>
      <c r="G616" s="209"/>
      <c r="H616" s="209"/>
      <c r="I616" s="209"/>
      <c r="J616" s="209"/>
      <c r="K616" s="209"/>
      <c r="L616" s="209"/>
      <c r="M616" s="209"/>
      <c r="N616" s="209"/>
      <c r="O616" s="209"/>
      <c r="P616" s="209"/>
      <c r="Q616" s="209"/>
      <c r="R616" s="209"/>
      <c r="S616" s="209"/>
      <c r="T616" s="209"/>
      <c r="U616" s="209"/>
      <c r="V616" s="209"/>
      <c r="W616" s="209"/>
      <c r="X616" s="209"/>
      <c r="Y616" s="209"/>
      <c r="Z616" s="209"/>
      <c r="AA616" s="209"/>
      <c r="AB616" s="209"/>
      <c r="AC616" s="209"/>
      <c r="AD616" s="209"/>
      <c r="AE616" s="209"/>
      <c r="AF616" s="209"/>
      <c r="AG616" s="209"/>
      <c r="AH616" s="209"/>
      <c r="AI616" s="209"/>
      <c r="AJ616" s="209"/>
      <c r="AK616" s="209"/>
      <c r="AL616" s="209"/>
      <c r="AM616" s="209"/>
      <c r="AN616" s="209"/>
      <c r="AO616" s="209"/>
      <c r="AP616" s="209"/>
      <c r="AQ616" s="209"/>
    </row>
    <row r="617" spans="1:43">
      <c r="A617" s="209"/>
      <c r="B617" s="209"/>
      <c r="C617" s="209"/>
      <c r="D617" s="209"/>
      <c r="E617" s="209"/>
      <c r="F617" s="209"/>
      <c r="G617" s="209"/>
      <c r="H617" s="209"/>
      <c r="I617" s="209"/>
      <c r="J617" s="209"/>
      <c r="K617" s="209"/>
      <c r="L617" s="209"/>
      <c r="M617" s="209"/>
      <c r="N617" s="209"/>
      <c r="O617" s="209"/>
      <c r="P617" s="209"/>
      <c r="Q617" s="209"/>
      <c r="R617" s="209"/>
      <c r="S617" s="209"/>
      <c r="T617" s="209"/>
      <c r="U617" s="209"/>
      <c r="V617" s="209"/>
      <c r="W617" s="209"/>
      <c r="X617" s="209"/>
      <c r="Y617" s="209"/>
      <c r="Z617" s="209"/>
      <c r="AA617" s="209"/>
      <c r="AB617" s="209"/>
      <c r="AC617" s="209"/>
      <c r="AD617" s="209"/>
      <c r="AE617" s="209"/>
      <c r="AF617" s="209"/>
      <c r="AG617" s="209"/>
      <c r="AH617" s="209"/>
      <c r="AI617" s="209"/>
      <c r="AJ617" s="209"/>
      <c r="AK617" s="209"/>
      <c r="AL617" s="209"/>
      <c r="AM617" s="209"/>
      <c r="AN617" s="209"/>
      <c r="AO617" s="209"/>
      <c r="AP617" s="209"/>
      <c r="AQ617" s="209"/>
    </row>
    <row r="618" spans="1:43">
      <c r="A618" s="209"/>
      <c r="B618" s="209"/>
      <c r="C618" s="209"/>
      <c r="D618" s="209"/>
      <c r="E618" s="209"/>
      <c r="F618" s="209"/>
      <c r="G618" s="209"/>
      <c r="H618" s="209"/>
      <c r="I618" s="209"/>
      <c r="J618" s="209"/>
      <c r="K618" s="209"/>
      <c r="L618" s="209"/>
      <c r="M618" s="209"/>
      <c r="N618" s="209"/>
      <c r="O618" s="209"/>
      <c r="P618" s="209"/>
      <c r="Q618" s="209"/>
      <c r="R618" s="209"/>
      <c r="S618" s="209"/>
      <c r="T618" s="209"/>
      <c r="U618" s="209"/>
      <c r="V618" s="209"/>
      <c r="W618" s="209"/>
      <c r="X618" s="209"/>
      <c r="Y618" s="209"/>
      <c r="Z618" s="209"/>
      <c r="AA618" s="209"/>
      <c r="AB618" s="209"/>
      <c r="AC618" s="209"/>
      <c r="AD618" s="209"/>
      <c r="AE618" s="209"/>
      <c r="AF618" s="209"/>
      <c r="AG618" s="209"/>
      <c r="AH618" s="209"/>
      <c r="AI618" s="209"/>
      <c r="AJ618" s="209"/>
      <c r="AK618" s="209"/>
      <c r="AL618" s="209"/>
      <c r="AM618" s="209"/>
      <c r="AN618" s="209"/>
      <c r="AO618" s="209"/>
      <c r="AP618" s="209"/>
      <c r="AQ618" s="209"/>
    </row>
    <row r="619" spans="1:43">
      <c r="A619" s="209"/>
      <c r="B619" s="209"/>
      <c r="C619" s="209"/>
      <c r="D619" s="209"/>
      <c r="E619" s="209"/>
      <c r="F619" s="209"/>
      <c r="G619" s="209"/>
      <c r="H619" s="209"/>
      <c r="I619" s="209"/>
      <c r="J619" s="209"/>
      <c r="K619" s="209"/>
      <c r="L619" s="209"/>
      <c r="M619" s="209"/>
      <c r="N619" s="209"/>
      <c r="O619" s="209"/>
      <c r="P619" s="209"/>
      <c r="Q619" s="209"/>
      <c r="R619" s="209"/>
      <c r="S619" s="209"/>
      <c r="T619" s="209"/>
      <c r="U619" s="209"/>
      <c r="V619" s="209"/>
      <c r="W619" s="209"/>
      <c r="X619" s="209"/>
      <c r="Y619" s="209"/>
      <c r="Z619" s="209"/>
      <c r="AA619" s="209"/>
      <c r="AB619" s="209"/>
      <c r="AC619" s="209"/>
      <c r="AD619" s="209"/>
      <c r="AE619" s="209"/>
      <c r="AF619" s="209"/>
      <c r="AG619" s="209"/>
      <c r="AH619" s="209"/>
      <c r="AI619" s="209"/>
      <c r="AJ619" s="209"/>
      <c r="AK619" s="209"/>
      <c r="AL619" s="209"/>
      <c r="AM619" s="209"/>
      <c r="AN619" s="209"/>
      <c r="AO619" s="209"/>
      <c r="AP619" s="209"/>
      <c r="AQ619" s="209"/>
    </row>
    <row r="620" spans="1:43">
      <c r="A620" s="209"/>
      <c r="B620" s="209"/>
      <c r="C620" s="209"/>
      <c r="D620" s="209"/>
      <c r="E620" s="209"/>
      <c r="F620" s="209"/>
      <c r="G620" s="209"/>
      <c r="H620" s="209"/>
      <c r="I620" s="209"/>
      <c r="J620" s="209"/>
      <c r="K620" s="209"/>
      <c r="L620" s="209"/>
      <c r="M620" s="209"/>
      <c r="N620" s="209"/>
      <c r="O620" s="209"/>
      <c r="P620" s="209"/>
      <c r="Q620" s="209"/>
      <c r="R620" s="209"/>
      <c r="S620" s="209"/>
      <c r="T620" s="209"/>
      <c r="U620" s="209"/>
      <c r="V620" s="209"/>
      <c r="W620" s="209"/>
      <c r="X620" s="209"/>
      <c r="Y620" s="209"/>
      <c r="Z620" s="209"/>
      <c r="AA620" s="209"/>
      <c r="AB620" s="209"/>
      <c r="AC620" s="209"/>
      <c r="AD620" s="209"/>
      <c r="AE620" s="209"/>
      <c r="AF620" s="209"/>
      <c r="AG620" s="209"/>
      <c r="AH620" s="209"/>
      <c r="AI620" s="209"/>
      <c r="AJ620" s="209"/>
      <c r="AK620" s="209"/>
      <c r="AL620" s="209"/>
      <c r="AM620" s="209"/>
      <c r="AN620" s="209"/>
      <c r="AO620" s="209"/>
      <c r="AP620" s="209"/>
      <c r="AQ620" s="209"/>
    </row>
    <row r="621" spans="1:43">
      <c r="A621" s="209"/>
      <c r="B621" s="209"/>
      <c r="C621" s="209"/>
      <c r="D621" s="209"/>
      <c r="E621" s="209"/>
      <c r="F621" s="209"/>
      <c r="G621" s="209"/>
      <c r="H621" s="209"/>
      <c r="I621" s="209"/>
      <c r="J621" s="209"/>
      <c r="K621" s="209"/>
      <c r="L621" s="209"/>
      <c r="M621" s="209"/>
      <c r="N621" s="209"/>
      <c r="O621" s="209"/>
      <c r="P621" s="209"/>
      <c r="Q621" s="209"/>
      <c r="R621" s="209"/>
      <c r="S621" s="209"/>
      <c r="T621" s="209"/>
      <c r="U621" s="209"/>
      <c r="V621" s="209"/>
      <c r="W621" s="209"/>
      <c r="X621" s="209"/>
      <c r="Y621" s="209"/>
      <c r="Z621" s="209"/>
      <c r="AA621" s="209"/>
      <c r="AB621" s="209"/>
      <c r="AC621" s="209"/>
      <c r="AD621" s="209"/>
      <c r="AE621" s="209"/>
      <c r="AF621" s="209"/>
      <c r="AG621" s="209"/>
      <c r="AH621" s="209"/>
      <c r="AI621" s="209"/>
      <c r="AJ621" s="209"/>
      <c r="AK621" s="209"/>
      <c r="AL621" s="209"/>
      <c r="AM621" s="209"/>
      <c r="AN621" s="209"/>
      <c r="AO621" s="209"/>
      <c r="AP621" s="209"/>
      <c r="AQ621" s="209"/>
    </row>
    <row r="622" spans="1:43">
      <c r="A622" s="209"/>
      <c r="B622" s="209"/>
      <c r="C622" s="209"/>
      <c r="D622" s="209"/>
      <c r="E622" s="209"/>
      <c r="F622" s="209"/>
      <c r="G622" s="209"/>
      <c r="H622" s="209"/>
      <c r="I622" s="209"/>
      <c r="J622" s="209"/>
      <c r="K622" s="209"/>
      <c r="L622" s="209"/>
      <c r="M622" s="209"/>
      <c r="N622" s="209"/>
      <c r="O622" s="209"/>
      <c r="P622" s="209"/>
      <c r="Q622" s="209"/>
      <c r="R622" s="209"/>
      <c r="S622" s="209"/>
      <c r="T622" s="209"/>
      <c r="U622" s="209"/>
      <c r="V622" s="209"/>
      <c r="W622" s="209"/>
      <c r="X622" s="209"/>
      <c r="Y622" s="209"/>
      <c r="Z622" s="209"/>
      <c r="AA622" s="209"/>
      <c r="AB622" s="209"/>
      <c r="AC622" s="209"/>
      <c r="AD622" s="209"/>
      <c r="AE622" s="209"/>
      <c r="AF622" s="209"/>
      <c r="AG622" s="209"/>
      <c r="AH622" s="209"/>
      <c r="AI622" s="209"/>
      <c r="AJ622" s="209"/>
      <c r="AK622" s="209"/>
      <c r="AL622" s="209"/>
      <c r="AM622" s="209"/>
      <c r="AN622" s="209"/>
      <c r="AO622" s="209"/>
      <c r="AP622" s="209"/>
      <c r="AQ622" s="209"/>
    </row>
    <row r="623" spans="1:43">
      <c r="A623" s="209"/>
      <c r="B623" s="209"/>
      <c r="C623" s="209"/>
      <c r="D623" s="209"/>
      <c r="E623" s="209"/>
      <c r="F623" s="209"/>
      <c r="G623" s="209"/>
      <c r="H623" s="209"/>
      <c r="I623" s="209"/>
      <c r="J623" s="209"/>
      <c r="K623" s="209"/>
      <c r="L623" s="209"/>
      <c r="M623" s="209"/>
      <c r="N623" s="209"/>
      <c r="O623" s="209"/>
      <c r="P623" s="209"/>
      <c r="Q623" s="209"/>
      <c r="R623" s="209"/>
      <c r="S623" s="209"/>
      <c r="T623" s="209"/>
      <c r="U623" s="209"/>
      <c r="V623" s="209"/>
      <c r="W623" s="209"/>
      <c r="X623" s="209"/>
      <c r="Y623" s="209"/>
      <c r="Z623" s="209"/>
      <c r="AA623" s="209"/>
      <c r="AB623" s="209"/>
      <c r="AC623" s="209"/>
      <c r="AD623" s="209"/>
      <c r="AE623" s="209"/>
      <c r="AF623" s="209"/>
      <c r="AG623" s="209"/>
      <c r="AH623" s="209"/>
      <c r="AI623" s="209"/>
      <c r="AJ623" s="209"/>
      <c r="AK623" s="209"/>
      <c r="AL623" s="209"/>
      <c r="AM623" s="209"/>
      <c r="AN623" s="209"/>
      <c r="AO623" s="209"/>
      <c r="AP623" s="209"/>
      <c r="AQ623" s="209"/>
    </row>
    <row r="624" spans="1:43">
      <c r="A624" s="209"/>
      <c r="B624" s="209"/>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c r="Y624" s="209"/>
      <c r="Z624" s="209"/>
      <c r="AA624" s="209"/>
      <c r="AB624" s="209"/>
      <c r="AC624" s="209"/>
      <c r="AD624" s="209"/>
      <c r="AE624" s="209"/>
      <c r="AF624" s="209"/>
      <c r="AG624" s="209"/>
      <c r="AH624" s="209"/>
      <c r="AI624" s="209"/>
      <c r="AJ624" s="209"/>
      <c r="AK624" s="209"/>
      <c r="AL624" s="209"/>
      <c r="AM624" s="209"/>
      <c r="AN624" s="209"/>
      <c r="AO624" s="209"/>
      <c r="AP624" s="209"/>
      <c r="AQ624" s="209"/>
    </row>
    <row r="625" spans="1:43">
      <c r="A625" s="209"/>
      <c r="B625" s="209"/>
      <c r="C625" s="209"/>
      <c r="D625" s="209"/>
      <c r="E625" s="209"/>
      <c r="F625" s="209"/>
      <c r="G625" s="209"/>
      <c r="H625" s="209"/>
      <c r="I625" s="209"/>
      <c r="J625" s="209"/>
      <c r="K625" s="209"/>
      <c r="L625" s="209"/>
      <c r="M625" s="209"/>
      <c r="N625" s="209"/>
      <c r="O625" s="209"/>
      <c r="P625" s="209"/>
      <c r="Q625" s="209"/>
      <c r="R625" s="209"/>
      <c r="S625" s="209"/>
      <c r="T625" s="209"/>
      <c r="U625" s="209"/>
      <c r="V625" s="209"/>
      <c r="W625" s="209"/>
      <c r="X625" s="209"/>
      <c r="Y625" s="209"/>
      <c r="Z625" s="209"/>
      <c r="AA625" s="209"/>
      <c r="AB625" s="209"/>
      <c r="AC625" s="209"/>
      <c r="AD625" s="209"/>
      <c r="AE625" s="209"/>
      <c r="AF625" s="209"/>
      <c r="AG625" s="209"/>
      <c r="AH625" s="209"/>
      <c r="AI625" s="209"/>
      <c r="AJ625" s="209"/>
      <c r="AK625" s="209"/>
      <c r="AL625" s="209"/>
      <c r="AM625" s="209"/>
      <c r="AN625" s="209"/>
      <c r="AO625" s="209"/>
      <c r="AP625" s="209"/>
      <c r="AQ625" s="209"/>
    </row>
    <row r="626" spans="1:43">
      <c r="A626" s="209"/>
      <c r="B626" s="209"/>
      <c r="C626" s="209"/>
      <c r="D626" s="209"/>
      <c r="E626" s="209"/>
      <c r="F626" s="209"/>
      <c r="G626" s="209"/>
      <c r="H626" s="209"/>
      <c r="I626" s="209"/>
      <c r="J626" s="209"/>
      <c r="K626" s="209"/>
      <c r="L626" s="209"/>
      <c r="M626" s="209"/>
      <c r="N626" s="209"/>
      <c r="O626" s="209"/>
      <c r="P626" s="209"/>
      <c r="Q626" s="209"/>
      <c r="R626" s="209"/>
      <c r="S626" s="209"/>
      <c r="T626" s="209"/>
      <c r="U626" s="209"/>
      <c r="V626" s="209"/>
      <c r="W626" s="209"/>
      <c r="X626" s="209"/>
      <c r="Y626" s="209"/>
      <c r="Z626" s="209"/>
      <c r="AA626" s="209"/>
      <c r="AB626" s="209"/>
      <c r="AC626" s="209"/>
      <c r="AD626" s="209"/>
      <c r="AE626" s="209"/>
      <c r="AF626" s="209"/>
      <c r="AG626" s="209"/>
      <c r="AH626" s="209"/>
      <c r="AI626" s="209"/>
      <c r="AJ626" s="209"/>
      <c r="AK626" s="209"/>
      <c r="AL626" s="209"/>
      <c r="AM626" s="209"/>
      <c r="AN626" s="209"/>
      <c r="AO626" s="209"/>
      <c r="AP626" s="209"/>
      <c r="AQ626" s="209"/>
    </row>
    <row r="627" spans="1:43">
      <c r="A627" s="209"/>
      <c r="B627" s="209"/>
      <c r="C627" s="209"/>
      <c r="D627" s="209"/>
      <c r="E627" s="209"/>
      <c r="F627" s="209"/>
      <c r="G627" s="209"/>
      <c r="H627" s="209"/>
      <c r="I627" s="209"/>
      <c r="J627" s="209"/>
      <c r="K627" s="209"/>
      <c r="L627" s="209"/>
      <c r="M627" s="209"/>
      <c r="N627" s="209"/>
      <c r="O627" s="209"/>
      <c r="P627" s="209"/>
      <c r="Q627" s="209"/>
      <c r="R627" s="209"/>
      <c r="S627" s="209"/>
      <c r="T627" s="209"/>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row>
    <row r="628" spans="1:43">
      <c r="A628" s="209"/>
      <c r="B628" s="209"/>
      <c r="C628" s="209"/>
      <c r="D628" s="209"/>
      <c r="E628" s="209"/>
      <c r="F628" s="209"/>
      <c r="G628" s="209"/>
      <c r="H628" s="209"/>
      <c r="I628" s="209"/>
      <c r="J628" s="209"/>
      <c r="K628" s="209"/>
      <c r="L628" s="209"/>
      <c r="M628" s="209"/>
      <c r="N628" s="209"/>
      <c r="O628" s="209"/>
      <c r="P628" s="209"/>
      <c r="Q628" s="209"/>
      <c r="R628" s="209"/>
      <c r="S628" s="209"/>
      <c r="T628" s="209"/>
      <c r="U628" s="209"/>
      <c r="V628" s="209"/>
      <c r="W628" s="209"/>
      <c r="X628" s="209"/>
      <c r="Y628" s="209"/>
      <c r="Z628" s="209"/>
      <c r="AA628" s="209"/>
      <c r="AB628" s="209"/>
      <c r="AC628" s="209"/>
      <c r="AD628" s="209"/>
      <c r="AE628" s="209"/>
      <c r="AF628" s="209"/>
      <c r="AG628" s="209"/>
      <c r="AH628" s="209"/>
      <c r="AI628" s="209"/>
      <c r="AJ628" s="209"/>
      <c r="AK628" s="209"/>
      <c r="AL628" s="209"/>
      <c r="AM628" s="209"/>
      <c r="AN628" s="209"/>
      <c r="AO628" s="209"/>
      <c r="AP628" s="209"/>
      <c r="AQ628" s="209"/>
    </row>
    <row r="629" spans="1:43">
      <c r="A629" s="209"/>
      <c r="B629" s="209"/>
      <c r="C629" s="209"/>
      <c r="D629" s="209"/>
      <c r="E629" s="209"/>
      <c r="F629" s="209"/>
      <c r="G629" s="209"/>
      <c r="H629" s="209"/>
      <c r="I629" s="209"/>
      <c r="J629" s="209"/>
      <c r="K629" s="209"/>
      <c r="L629" s="209"/>
      <c r="M629" s="209"/>
      <c r="N629" s="209"/>
      <c r="O629" s="209"/>
      <c r="P629" s="209"/>
      <c r="Q629" s="209"/>
      <c r="R629" s="209"/>
      <c r="S629" s="209"/>
      <c r="T629" s="209"/>
      <c r="U629" s="209"/>
      <c r="V629" s="209"/>
      <c r="W629" s="209"/>
      <c r="X629" s="209"/>
      <c r="Y629" s="209"/>
      <c r="Z629" s="209"/>
      <c r="AA629" s="209"/>
      <c r="AB629" s="209"/>
      <c r="AC629" s="209"/>
      <c r="AD629" s="209"/>
      <c r="AE629" s="209"/>
      <c r="AF629" s="209"/>
      <c r="AG629" s="209"/>
      <c r="AH629" s="209"/>
      <c r="AI629" s="209"/>
      <c r="AJ629" s="209"/>
      <c r="AK629" s="209"/>
      <c r="AL629" s="209"/>
      <c r="AM629" s="209"/>
      <c r="AN629" s="209"/>
      <c r="AO629" s="209"/>
      <c r="AP629" s="209"/>
      <c r="AQ629" s="209"/>
    </row>
    <row r="630" spans="1:43">
      <c r="A630" s="209"/>
      <c r="B630" s="209"/>
      <c r="C630" s="209"/>
      <c r="D630" s="209"/>
      <c r="E630" s="209"/>
      <c r="F630" s="209"/>
      <c r="G630" s="209"/>
      <c r="H630" s="209"/>
      <c r="I630" s="209"/>
      <c r="J630" s="209"/>
      <c r="K630" s="209"/>
      <c r="L630" s="209"/>
      <c r="M630" s="209"/>
      <c r="N630" s="209"/>
      <c r="O630" s="209"/>
      <c r="P630" s="209"/>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09"/>
      <c r="AL630" s="209"/>
      <c r="AM630" s="209"/>
      <c r="AN630" s="209"/>
      <c r="AO630" s="209"/>
      <c r="AP630" s="209"/>
      <c r="AQ630" s="209"/>
    </row>
    <row r="631" spans="1:43">
      <c r="A631" s="209"/>
      <c r="B631" s="209"/>
      <c r="C631" s="209"/>
      <c r="D631" s="209"/>
      <c r="E631" s="209"/>
      <c r="F631" s="209"/>
      <c r="G631" s="209"/>
      <c r="H631" s="209"/>
      <c r="I631" s="209"/>
      <c r="J631" s="209"/>
      <c r="K631" s="209"/>
      <c r="L631" s="209"/>
      <c r="M631" s="209"/>
      <c r="N631" s="209"/>
      <c r="O631" s="209"/>
      <c r="P631" s="209"/>
      <c r="Q631" s="209"/>
      <c r="R631" s="209"/>
      <c r="S631" s="209"/>
      <c r="T631" s="209"/>
      <c r="U631" s="209"/>
      <c r="V631" s="209"/>
      <c r="W631" s="209"/>
      <c r="X631" s="209"/>
      <c r="Y631" s="209"/>
      <c r="Z631" s="209"/>
      <c r="AA631" s="209"/>
      <c r="AB631" s="209"/>
      <c r="AC631" s="209"/>
      <c r="AD631" s="209"/>
      <c r="AE631" s="209"/>
      <c r="AF631" s="209"/>
      <c r="AG631" s="209"/>
      <c r="AH631" s="209"/>
      <c r="AI631" s="209"/>
      <c r="AJ631" s="209"/>
      <c r="AK631" s="209"/>
      <c r="AL631" s="209"/>
      <c r="AM631" s="209"/>
      <c r="AN631" s="209"/>
      <c r="AO631" s="209"/>
      <c r="AP631" s="209"/>
      <c r="AQ631" s="209"/>
    </row>
    <row r="632" spans="1:43">
      <c r="A632" s="209"/>
      <c r="B632" s="209"/>
      <c r="C632" s="209"/>
      <c r="D632" s="209"/>
      <c r="E632" s="209"/>
      <c r="F632" s="209"/>
      <c r="G632" s="209"/>
      <c r="H632" s="209"/>
      <c r="I632" s="209"/>
      <c r="J632" s="209"/>
      <c r="K632" s="209"/>
      <c r="L632" s="209"/>
      <c r="M632" s="209"/>
      <c r="N632" s="209"/>
      <c r="O632" s="209"/>
      <c r="P632" s="209"/>
      <c r="Q632" s="209"/>
      <c r="R632" s="209"/>
      <c r="S632" s="209"/>
      <c r="T632" s="209"/>
      <c r="U632" s="209"/>
      <c r="V632" s="209"/>
      <c r="W632" s="209"/>
      <c r="X632" s="209"/>
      <c r="Y632" s="209"/>
      <c r="Z632" s="209"/>
      <c r="AA632" s="209"/>
      <c r="AB632" s="209"/>
      <c r="AC632" s="209"/>
      <c r="AD632" s="209"/>
      <c r="AE632" s="209"/>
      <c r="AF632" s="209"/>
      <c r="AG632" s="209"/>
      <c r="AH632" s="209"/>
      <c r="AI632" s="209"/>
      <c r="AJ632" s="209"/>
      <c r="AK632" s="209"/>
      <c r="AL632" s="209"/>
      <c r="AM632" s="209"/>
      <c r="AN632" s="209"/>
      <c r="AO632" s="209"/>
      <c r="AP632" s="209"/>
      <c r="AQ632" s="209"/>
    </row>
    <row r="633" spans="1:43">
      <c r="A633" s="209"/>
      <c r="B633" s="209"/>
      <c r="C633" s="209"/>
      <c r="D633" s="209"/>
      <c r="E633" s="209"/>
      <c r="F633" s="209"/>
      <c r="G633" s="209"/>
      <c r="H633" s="209"/>
      <c r="I633" s="209"/>
      <c r="J633" s="209"/>
      <c r="K633" s="209"/>
      <c r="L633" s="209"/>
      <c r="M633" s="209"/>
      <c r="N633" s="209"/>
      <c r="O633" s="209"/>
      <c r="P633" s="209"/>
      <c r="Q633" s="209"/>
      <c r="R633" s="209"/>
      <c r="S633" s="209"/>
      <c r="T633" s="209"/>
      <c r="U633" s="209"/>
      <c r="V633" s="209"/>
      <c r="W633" s="209"/>
      <c r="X633" s="209"/>
      <c r="Y633" s="209"/>
      <c r="Z633" s="209"/>
      <c r="AA633" s="209"/>
      <c r="AB633" s="209"/>
      <c r="AC633" s="209"/>
      <c r="AD633" s="209"/>
      <c r="AE633" s="209"/>
      <c r="AF633" s="209"/>
      <c r="AG633" s="209"/>
      <c r="AH633" s="209"/>
      <c r="AI633" s="209"/>
      <c r="AJ633" s="209"/>
      <c r="AK633" s="209"/>
      <c r="AL633" s="209"/>
      <c r="AM633" s="209"/>
      <c r="AN633" s="209"/>
      <c r="AO633" s="209"/>
      <c r="AP633" s="209"/>
      <c r="AQ633" s="209"/>
    </row>
    <row r="634" spans="1:43">
      <c r="A634" s="209"/>
      <c r="B634" s="209"/>
      <c r="C634" s="209"/>
      <c r="D634" s="209"/>
      <c r="E634" s="209"/>
      <c r="F634" s="209"/>
      <c r="G634" s="209"/>
      <c r="H634" s="209"/>
      <c r="I634" s="209"/>
      <c r="J634" s="209"/>
      <c r="K634" s="209"/>
      <c r="L634" s="209"/>
      <c r="M634" s="209"/>
      <c r="N634" s="209"/>
      <c r="O634" s="209"/>
      <c r="P634" s="209"/>
      <c r="Q634" s="209"/>
      <c r="R634" s="209"/>
      <c r="S634" s="209"/>
      <c r="T634" s="209"/>
      <c r="U634" s="209"/>
      <c r="V634" s="209"/>
      <c r="W634" s="209"/>
      <c r="X634" s="209"/>
      <c r="Y634" s="209"/>
      <c r="Z634" s="209"/>
      <c r="AA634" s="209"/>
      <c r="AB634" s="209"/>
      <c r="AC634" s="209"/>
      <c r="AD634" s="209"/>
      <c r="AE634" s="209"/>
      <c r="AF634" s="209"/>
      <c r="AG634" s="209"/>
      <c r="AH634" s="209"/>
      <c r="AI634" s="209"/>
      <c r="AJ634" s="209"/>
      <c r="AK634" s="209"/>
      <c r="AL634" s="209"/>
      <c r="AM634" s="209"/>
      <c r="AN634" s="209"/>
      <c r="AO634" s="209"/>
      <c r="AP634" s="209"/>
      <c r="AQ634" s="209"/>
    </row>
    <row r="635" spans="1:43">
      <c r="A635" s="209"/>
      <c r="B635" s="209"/>
      <c r="C635" s="209"/>
      <c r="D635" s="209"/>
      <c r="E635" s="209"/>
      <c r="F635" s="209"/>
      <c r="G635" s="209"/>
      <c r="H635" s="209"/>
      <c r="I635" s="209"/>
      <c r="J635" s="209"/>
      <c r="K635" s="209"/>
      <c r="L635" s="209"/>
      <c r="M635" s="209"/>
      <c r="N635" s="209"/>
      <c r="O635" s="209"/>
      <c r="P635" s="209"/>
      <c r="Q635" s="209"/>
      <c r="R635" s="209"/>
      <c r="S635" s="209"/>
      <c r="T635" s="209"/>
      <c r="U635" s="209"/>
      <c r="V635" s="209"/>
      <c r="W635" s="209"/>
      <c r="X635" s="209"/>
      <c r="Y635" s="209"/>
      <c r="Z635" s="209"/>
      <c r="AA635" s="209"/>
      <c r="AB635" s="209"/>
      <c r="AC635" s="209"/>
      <c r="AD635" s="209"/>
      <c r="AE635" s="209"/>
      <c r="AF635" s="209"/>
      <c r="AG635" s="209"/>
      <c r="AH635" s="209"/>
      <c r="AI635" s="209"/>
      <c r="AJ635" s="209"/>
      <c r="AK635" s="209"/>
      <c r="AL635" s="209"/>
      <c r="AM635" s="209"/>
      <c r="AN635" s="209"/>
      <c r="AO635" s="209"/>
      <c r="AP635" s="209"/>
      <c r="AQ635" s="209"/>
    </row>
    <row r="636" spans="1:43">
      <c r="A636" s="209"/>
      <c r="B636" s="209"/>
      <c r="C636" s="209"/>
      <c r="D636" s="209"/>
      <c r="E636" s="209"/>
      <c r="F636" s="209"/>
      <c r="G636" s="209"/>
      <c r="H636" s="209"/>
      <c r="I636" s="209"/>
      <c r="J636" s="209"/>
      <c r="K636" s="209"/>
      <c r="L636" s="209"/>
      <c r="M636" s="209"/>
      <c r="N636" s="209"/>
      <c r="O636" s="209"/>
      <c r="P636" s="209"/>
      <c r="Q636" s="209"/>
      <c r="R636" s="209"/>
      <c r="S636" s="209"/>
      <c r="T636" s="209"/>
      <c r="U636" s="209"/>
      <c r="V636" s="209"/>
      <c r="W636" s="209"/>
      <c r="X636" s="209"/>
      <c r="Y636" s="209"/>
      <c r="Z636" s="209"/>
      <c r="AA636" s="209"/>
      <c r="AB636" s="209"/>
      <c r="AC636" s="209"/>
      <c r="AD636" s="209"/>
      <c r="AE636" s="209"/>
      <c r="AF636" s="209"/>
      <c r="AG636" s="209"/>
      <c r="AH636" s="209"/>
      <c r="AI636" s="209"/>
      <c r="AJ636" s="209"/>
      <c r="AK636" s="209"/>
      <c r="AL636" s="209"/>
      <c r="AM636" s="209"/>
      <c r="AN636" s="209"/>
      <c r="AO636" s="209"/>
      <c r="AP636" s="209"/>
      <c r="AQ636" s="209"/>
    </row>
    <row r="637" spans="1:43">
      <c r="A637" s="209"/>
      <c r="B637" s="209"/>
      <c r="C637" s="209"/>
      <c r="D637" s="209"/>
      <c r="E637" s="209"/>
      <c r="F637" s="209"/>
      <c r="G637" s="209"/>
      <c r="H637" s="209"/>
      <c r="I637" s="209"/>
      <c r="J637" s="209"/>
      <c r="K637" s="209"/>
      <c r="L637" s="209"/>
      <c r="M637" s="209"/>
      <c r="N637" s="209"/>
      <c r="O637" s="209"/>
      <c r="P637" s="209"/>
      <c r="Q637" s="209"/>
      <c r="R637" s="209"/>
      <c r="S637" s="209"/>
      <c r="T637" s="209"/>
      <c r="U637" s="209"/>
      <c r="V637" s="209"/>
      <c r="W637" s="209"/>
      <c r="X637" s="209"/>
      <c r="Y637" s="209"/>
      <c r="Z637" s="209"/>
      <c r="AA637" s="209"/>
      <c r="AB637" s="209"/>
      <c r="AC637" s="209"/>
      <c r="AD637" s="209"/>
      <c r="AE637" s="209"/>
      <c r="AF637" s="209"/>
      <c r="AG637" s="209"/>
      <c r="AH637" s="209"/>
      <c r="AI637" s="209"/>
      <c r="AJ637" s="209"/>
      <c r="AK637" s="209"/>
      <c r="AL637" s="209"/>
      <c r="AM637" s="209"/>
      <c r="AN637" s="209"/>
      <c r="AO637" s="209"/>
      <c r="AP637" s="209"/>
      <c r="AQ637" s="209"/>
    </row>
    <row r="638" spans="1:43">
      <c r="A638" s="209"/>
      <c r="B638" s="209"/>
      <c r="C638" s="209"/>
      <c r="D638" s="209"/>
      <c r="E638" s="209"/>
      <c r="F638" s="209"/>
      <c r="G638" s="209"/>
      <c r="H638" s="209"/>
      <c r="I638" s="209"/>
      <c r="J638" s="209"/>
      <c r="K638" s="209"/>
      <c r="L638" s="209"/>
      <c r="M638" s="209"/>
      <c r="N638" s="209"/>
      <c r="O638" s="209"/>
      <c r="P638" s="209"/>
      <c r="Q638" s="209"/>
      <c r="R638" s="209"/>
      <c r="S638" s="209"/>
      <c r="T638" s="209"/>
      <c r="U638" s="209"/>
      <c r="V638" s="209"/>
      <c r="W638" s="209"/>
      <c r="X638" s="209"/>
      <c r="Y638" s="209"/>
      <c r="Z638" s="209"/>
      <c r="AA638" s="209"/>
      <c r="AB638" s="209"/>
      <c r="AC638" s="209"/>
      <c r="AD638" s="209"/>
      <c r="AE638" s="209"/>
      <c r="AF638" s="209"/>
      <c r="AG638" s="209"/>
      <c r="AH638" s="209"/>
      <c r="AI638" s="209"/>
      <c r="AJ638" s="209"/>
      <c r="AK638" s="209"/>
      <c r="AL638" s="209"/>
      <c r="AM638" s="209"/>
      <c r="AN638" s="209"/>
      <c r="AO638" s="209"/>
      <c r="AP638" s="209"/>
      <c r="AQ638" s="209"/>
    </row>
    <row r="639" spans="1:43">
      <c r="A639" s="209"/>
      <c r="B639" s="209"/>
      <c r="C639" s="209"/>
      <c r="D639" s="209"/>
      <c r="E639" s="209"/>
      <c r="F639" s="209"/>
      <c r="G639" s="209"/>
      <c r="H639" s="209"/>
      <c r="I639" s="209"/>
      <c r="J639" s="209"/>
      <c r="K639" s="209"/>
      <c r="L639" s="209"/>
      <c r="M639" s="209"/>
      <c r="N639" s="209"/>
      <c r="O639" s="209"/>
      <c r="P639" s="209"/>
      <c r="Q639" s="209"/>
      <c r="R639" s="209"/>
      <c r="S639" s="209"/>
      <c r="T639" s="209"/>
      <c r="U639" s="209"/>
      <c r="V639" s="209"/>
      <c r="W639" s="209"/>
      <c r="X639" s="209"/>
      <c r="Y639" s="209"/>
      <c r="Z639" s="209"/>
      <c r="AA639" s="209"/>
      <c r="AB639" s="209"/>
      <c r="AC639" s="209"/>
      <c r="AD639" s="209"/>
      <c r="AE639" s="209"/>
      <c r="AF639" s="209"/>
      <c r="AG639" s="209"/>
      <c r="AH639" s="209"/>
      <c r="AI639" s="209"/>
      <c r="AJ639" s="209"/>
      <c r="AK639" s="209"/>
      <c r="AL639" s="209"/>
      <c r="AM639" s="209"/>
      <c r="AN639" s="209"/>
      <c r="AO639" s="209"/>
      <c r="AP639" s="209"/>
      <c r="AQ639" s="209"/>
    </row>
    <row r="640" spans="1:43">
      <c r="A640" s="209"/>
      <c r="B640" s="209"/>
      <c r="C640" s="209"/>
      <c r="D640" s="209"/>
      <c r="E640" s="209"/>
      <c r="F640" s="209"/>
      <c r="G640" s="209"/>
      <c r="H640" s="209"/>
      <c r="I640" s="209"/>
      <c r="J640" s="209"/>
      <c r="K640" s="209"/>
      <c r="L640" s="209"/>
      <c r="M640" s="209"/>
      <c r="N640" s="209"/>
      <c r="O640" s="209"/>
      <c r="P640" s="209"/>
      <c r="Q640" s="209"/>
      <c r="R640" s="209"/>
      <c r="S640" s="209"/>
      <c r="T640" s="209"/>
      <c r="U640" s="209"/>
      <c r="V640" s="209"/>
      <c r="W640" s="209"/>
      <c r="X640" s="209"/>
      <c r="Y640" s="209"/>
      <c r="Z640" s="209"/>
      <c r="AA640" s="209"/>
      <c r="AB640" s="209"/>
      <c r="AC640" s="209"/>
      <c r="AD640" s="209"/>
      <c r="AE640" s="209"/>
      <c r="AF640" s="209"/>
      <c r="AG640" s="209"/>
      <c r="AH640" s="209"/>
      <c r="AI640" s="209"/>
      <c r="AJ640" s="209"/>
      <c r="AK640" s="209"/>
      <c r="AL640" s="209"/>
      <c r="AM640" s="209"/>
      <c r="AN640" s="209"/>
      <c r="AO640" s="209"/>
      <c r="AP640" s="209"/>
      <c r="AQ640" s="209"/>
    </row>
    <row r="641" spans="1:43">
      <c r="A641" s="209"/>
      <c r="B641" s="209"/>
      <c r="C641" s="209"/>
      <c r="D641" s="209"/>
      <c r="E641" s="209"/>
      <c r="F641" s="209"/>
      <c r="G641" s="209"/>
      <c r="H641" s="209"/>
      <c r="I641" s="209"/>
      <c r="J641" s="209"/>
      <c r="K641" s="209"/>
      <c r="L641" s="209"/>
      <c r="M641" s="209"/>
      <c r="N641" s="209"/>
      <c r="O641" s="209"/>
      <c r="P641" s="209"/>
      <c r="Q641" s="209"/>
      <c r="R641" s="209"/>
      <c r="S641" s="209"/>
      <c r="T641" s="209"/>
      <c r="U641" s="209"/>
      <c r="V641" s="209"/>
      <c r="W641" s="209"/>
      <c r="X641" s="209"/>
      <c r="Y641" s="209"/>
      <c r="Z641" s="209"/>
      <c r="AA641" s="209"/>
      <c r="AB641" s="209"/>
      <c r="AC641" s="209"/>
      <c r="AD641" s="209"/>
      <c r="AE641" s="209"/>
      <c r="AF641" s="209"/>
      <c r="AG641" s="209"/>
      <c r="AH641" s="209"/>
      <c r="AI641" s="209"/>
      <c r="AJ641" s="209"/>
      <c r="AK641" s="209"/>
      <c r="AL641" s="209"/>
      <c r="AM641" s="209"/>
      <c r="AN641" s="209"/>
      <c r="AO641" s="209"/>
      <c r="AP641" s="209"/>
      <c r="AQ641" s="209"/>
    </row>
    <row r="642" spans="1:43">
      <c r="A642" s="209"/>
      <c r="B642" s="209"/>
      <c r="C642" s="209"/>
      <c r="D642" s="209"/>
      <c r="E642" s="209"/>
      <c r="F642" s="209"/>
      <c r="G642" s="209"/>
      <c r="H642" s="209"/>
      <c r="I642" s="209"/>
      <c r="J642" s="209"/>
      <c r="K642" s="209"/>
      <c r="L642" s="209"/>
      <c r="M642" s="209"/>
      <c r="N642" s="209"/>
      <c r="O642" s="209"/>
      <c r="P642" s="209"/>
      <c r="Q642" s="209"/>
      <c r="R642" s="209"/>
      <c r="S642" s="209"/>
      <c r="T642" s="209"/>
      <c r="U642" s="209"/>
      <c r="V642" s="209"/>
      <c r="W642" s="209"/>
      <c r="X642" s="209"/>
      <c r="Y642" s="209"/>
      <c r="Z642" s="209"/>
      <c r="AA642" s="209"/>
      <c r="AB642" s="209"/>
      <c r="AC642" s="209"/>
      <c r="AD642" s="209"/>
      <c r="AE642" s="209"/>
      <c r="AF642" s="209"/>
      <c r="AG642" s="209"/>
      <c r="AH642" s="209"/>
      <c r="AI642" s="209"/>
      <c r="AJ642" s="209"/>
      <c r="AK642" s="209"/>
      <c r="AL642" s="209"/>
      <c r="AM642" s="209"/>
      <c r="AN642" s="209"/>
      <c r="AO642" s="209"/>
      <c r="AP642" s="209"/>
      <c r="AQ642" s="209"/>
    </row>
    <row r="643" spans="1:43">
      <c r="A643" s="209"/>
      <c r="B643" s="209"/>
      <c r="C643" s="209"/>
      <c r="D643" s="209"/>
      <c r="E643" s="209"/>
      <c r="F643" s="209"/>
      <c r="G643" s="209"/>
      <c r="H643" s="209"/>
      <c r="I643" s="209"/>
      <c r="J643" s="209"/>
      <c r="K643" s="209"/>
      <c r="L643" s="209"/>
      <c r="M643" s="209"/>
      <c r="N643" s="209"/>
      <c r="O643" s="209"/>
      <c r="P643" s="209"/>
      <c r="Q643" s="209"/>
      <c r="R643" s="209"/>
      <c r="S643" s="209"/>
      <c r="T643" s="209"/>
      <c r="U643" s="209"/>
      <c r="V643" s="209"/>
      <c r="W643" s="209"/>
      <c r="X643" s="209"/>
      <c r="Y643" s="209"/>
      <c r="Z643" s="209"/>
      <c r="AA643" s="209"/>
      <c r="AB643" s="209"/>
      <c r="AC643" s="209"/>
      <c r="AD643" s="209"/>
      <c r="AE643" s="209"/>
      <c r="AF643" s="209"/>
      <c r="AG643" s="209"/>
      <c r="AH643" s="209"/>
      <c r="AI643" s="209"/>
      <c r="AJ643" s="209"/>
      <c r="AK643" s="209"/>
      <c r="AL643" s="209"/>
      <c r="AM643" s="209"/>
      <c r="AN643" s="209"/>
      <c r="AO643" s="209"/>
      <c r="AP643" s="209"/>
      <c r="AQ643" s="209"/>
    </row>
    <row r="644" spans="1:43">
      <c r="A644" s="209"/>
      <c r="B644" s="209"/>
      <c r="C644" s="209"/>
      <c r="D644" s="209"/>
      <c r="E644" s="209"/>
      <c r="F644" s="209"/>
      <c r="G644" s="209"/>
      <c r="H644" s="209"/>
      <c r="I644" s="209"/>
      <c r="J644" s="209"/>
      <c r="K644" s="209"/>
      <c r="L644" s="209"/>
      <c r="M644" s="209"/>
      <c r="N644" s="209"/>
      <c r="O644" s="209"/>
      <c r="P644" s="209"/>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209"/>
      <c r="AM644" s="209"/>
      <c r="AN644" s="209"/>
      <c r="AO644" s="209"/>
      <c r="AP644" s="209"/>
      <c r="AQ644" s="209"/>
    </row>
    <row r="645" spans="1:43">
      <c r="A645" s="209"/>
      <c r="B645" s="209"/>
      <c r="C645" s="209"/>
      <c r="D645" s="209"/>
      <c r="E645" s="209"/>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row>
    <row r="646" spans="1:43">
      <c r="A646" s="209"/>
      <c r="B646" s="209"/>
      <c r="C646" s="209"/>
      <c r="D646" s="209"/>
      <c r="E646" s="209"/>
      <c r="F646" s="209"/>
      <c r="G646" s="209"/>
      <c r="H646" s="209"/>
      <c r="I646" s="209"/>
      <c r="J646" s="209"/>
      <c r="K646" s="209"/>
      <c r="L646" s="209"/>
      <c r="M646" s="209"/>
      <c r="N646" s="209"/>
      <c r="O646" s="209"/>
      <c r="P646" s="209"/>
      <c r="Q646" s="209"/>
      <c r="R646" s="209"/>
      <c r="S646" s="209"/>
      <c r="T646" s="209"/>
      <c r="U646" s="209"/>
      <c r="V646" s="209"/>
      <c r="W646" s="209"/>
      <c r="X646" s="209"/>
      <c r="Y646" s="209"/>
      <c r="Z646" s="209"/>
      <c r="AA646" s="209"/>
      <c r="AB646" s="209"/>
      <c r="AC646" s="209"/>
      <c r="AD646" s="209"/>
      <c r="AE646" s="209"/>
      <c r="AF646" s="209"/>
      <c r="AG646" s="209"/>
      <c r="AH646" s="209"/>
      <c r="AI646" s="209"/>
      <c r="AJ646" s="209"/>
      <c r="AK646" s="209"/>
      <c r="AL646" s="209"/>
      <c r="AM646" s="209"/>
      <c r="AN646" s="209"/>
      <c r="AO646" s="209"/>
      <c r="AP646" s="209"/>
      <c r="AQ646" s="209"/>
    </row>
    <row r="647" spans="1:43">
      <c r="A647" s="209"/>
      <c r="B647" s="209"/>
      <c r="C647" s="209"/>
      <c r="D647" s="209"/>
      <c r="E647" s="209"/>
      <c r="F647" s="209"/>
      <c r="G647" s="209"/>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c r="AI647" s="209"/>
      <c r="AJ647" s="209"/>
      <c r="AK647" s="209"/>
      <c r="AL647" s="209"/>
      <c r="AM647" s="209"/>
      <c r="AN647" s="209"/>
      <c r="AO647" s="209"/>
      <c r="AP647" s="209"/>
      <c r="AQ647" s="209"/>
    </row>
    <row r="648" spans="1:43">
      <c r="A648" s="209"/>
      <c r="B648" s="209"/>
      <c r="C648" s="209"/>
      <c r="D648" s="209"/>
      <c r="E648" s="209"/>
      <c r="F648" s="209"/>
      <c r="G648" s="209"/>
      <c r="H648" s="209"/>
      <c r="I648" s="209"/>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c r="AI648" s="209"/>
      <c r="AJ648" s="209"/>
      <c r="AK648" s="209"/>
      <c r="AL648" s="209"/>
      <c r="AM648" s="209"/>
      <c r="AN648" s="209"/>
      <c r="AO648" s="209"/>
      <c r="AP648" s="209"/>
      <c r="AQ648" s="209"/>
    </row>
    <row r="649" spans="1:43">
      <c r="A649" s="209"/>
      <c r="B649" s="209"/>
      <c r="C649" s="209"/>
      <c r="D649" s="209"/>
      <c r="E649" s="209"/>
      <c r="F649" s="209"/>
      <c r="G649" s="209"/>
      <c r="H649" s="209"/>
      <c r="I649" s="209"/>
      <c r="J649" s="209"/>
      <c r="K649" s="209"/>
      <c r="L649" s="209"/>
      <c r="M649" s="209"/>
      <c r="N649" s="209"/>
      <c r="O649" s="209"/>
      <c r="P649" s="209"/>
      <c r="Q649" s="209"/>
      <c r="R649" s="209"/>
      <c r="S649" s="209"/>
      <c r="T649" s="209"/>
      <c r="U649" s="209"/>
      <c r="V649" s="209"/>
      <c r="W649" s="209"/>
      <c r="X649" s="209"/>
      <c r="Y649" s="209"/>
      <c r="Z649" s="209"/>
      <c r="AA649" s="209"/>
      <c r="AB649" s="209"/>
      <c r="AC649" s="209"/>
      <c r="AD649" s="209"/>
      <c r="AE649" s="209"/>
      <c r="AF649" s="209"/>
      <c r="AG649" s="209"/>
      <c r="AH649" s="209"/>
      <c r="AI649" s="209"/>
      <c r="AJ649" s="209"/>
      <c r="AK649" s="209"/>
      <c r="AL649" s="209"/>
      <c r="AM649" s="209"/>
      <c r="AN649" s="209"/>
      <c r="AO649" s="209"/>
      <c r="AP649" s="209"/>
      <c r="AQ649" s="209"/>
    </row>
    <row r="650" spans="1:43">
      <c r="A650" s="209"/>
      <c r="B650" s="209"/>
      <c r="C650" s="209"/>
      <c r="D650" s="209"/>
      <c r="E650" s="209"/>
      <c r="F650" s="209"/>
      <c r="G650" s="209"/>
      <c r="H650" s="209"/>
      <c r="I650" s="209"/>
      <c r="J650" s="209"/>
      <c r="K650" s="209"/>
      <c r="L650" s="209"/>
      <c r="M650" s="209"/>
      <c r="N650" s="209"/>
      <c r="O650" s="209"/>
      <c r="P650" s="209"/>
      <c r="Q650" s="209"/>
      <c r="R650" s="209"/>
      <c r="S650" s="209"/>
      <c r="T650" s="209"/>
      <c r="U650" s="209"/>
      <c r="V650" s="209"/>
      <c r="W650" s="209"/>
      <c r="X650" s="209"/>
      <c r="Y650" s="209"/>
      <c r="Z650" s="209"/>
      <c r="AA650" s="209"/>
      <c r="AB650" s="209"/>
      <c r="AC650" s="209"/>
      <c r="AD650" s="209"/>
      <c r="AE650" s="209"/>
      <c r="AF650" s="209"/>
      <c r="AG650" s="209"/>
      <c r="AH650" s="209"/>
      <c r="AI650" s="209"/>
      <c r="AJ650" s="209"/>
      <c r="AK650" s="209"/>
      <c r="AL650" s="209"/>
      <c r="AM650" s="209"/>
      <c r="AN650" s="209"/>
      <c r="AO650" s="209"/>
      <c r="AP650" s="209"/>
      <c r="AQ650" s="209"/>
    </row>
    <row r="651" spans="1:43">
      <c r="A651" s="209"/>
      <c r="B651" s="209"/>
      <c r="C651" s="209"/>
      <c r="D651" s="209"/>
      <c r="E651" s="209"/>
      <c r="F651" s="209"/>
      <c r="G651" s="209"/>
      <c r="H651" s="209"/>
      <c r="I651" s="209"/>
      <c r="J651" s="209"/>
      <c r="K651" s="209"/>
      <c r="L651" s="209"/>
      <c r="M651" s="209"/>
      <c r="N651" s="209"/>
      <c r="O651" s="209"/>
      <c r="P651" s="209"/>
      <c r="Q651" s="209"/>
      <c r="R651" s="209"/>
      <c r="S651" s="209"/>
      <c r="T651" s="209"/>
      <c r="U651" s="209"/>
      <c r="V651" s="209"/>
      <c r="W651" s="209"/>
      <c r="X651" s="209"/>
      <c r="Y651" s="209"/>
      <c r="Z651" s="209"/>
      <c r="AA651" s="209"/>
      <c r="AB651" s="209"/>
      <c r="AC651" s="209"/>
      <c r="AD651" s="209"/>
      <c r="AE651" s="209"/>
      <c r="AF651" s="209"/>
      <c r="AG651" s="209"/>
      <c r="AH651" s="209"/>
      <c r="AI651" s="209"/>
      <c r="AJ651" s="209"/>
      <c r="AK651" s="209"/>
      <c r="AL651" s="209"/>
      <c r="AM651" s="209"/>
      <c r="AN651" s="209"/>
      <c r="AO651" s="209"/>
      <c r="AP651" s="209"/>
      <c r="AQ651" s="209"/>
    </row>
    <row r="652" spans="1:43">
      <c r="A652" s="209"/>
      <c r="B652" s="209"/>
      <c r="C652" s="209"/>
      <c r="D652" s="209"/>
      <c r="E652" s="209"/>
      <c r="F652" s="209"/>
      <c r="G652" s="209"/>
      <c r="H652" s="209"/>
      <c r="I652" s="209"/>
      <c r="J652" s="209"/>
      <c r="K652" s="209"/>
      <c r="L652" s="209"/>
      <c r="M652" s="209"/>
      <c r="N652" s="209"/>
      <c r="O652" s="209"/>
      <c r="P652" s="209"/>
      <c r="Q652" s="209"/>
      <c r="R652" s="209"/>
      <c r="S652" s="209"/>
      <c r="T652" s="209"/>
      <c r="U652" s="209"/>
      <c r="V652" s="209"/>
      <c r="W652" s="209"/>
      <c r="X652" s="209"/>
      <c r="Y652" s="209"/>
      <c r="Z652" s="209"/>
      <c r="AA652" s="209"/>
      <c r="AB652" s="209"/>
      <c r="AC652" s="209"/>
      <c r="AD652" s="209"/>
      <c r="AE652" s="209"/>
      <c r="AF652" s="209"/>
      <c r="AG652" s="209"/>
      <c r="AH652" s="209"/>
      <c r="AI652" s="209"/>
      <c r="AJ652" s="209"/>
      <c r="AK652" s="209"/>
      <c r="AL652" s="209"/>
      <c r="AM652" s="209"/>
      <c r="AN652" s="209"/>
      <c r="AO652" s="209"/>
      <c r="AP652" s="209"/>
      <c r="AQ652" s="209"/>
    </row>
    <row r="653" spans="1:43">
      <c r="A653" s="209"/>
      <c r="B653" s="209"/>
      <c r="C653" s="209"/>
      <c r="D653" s="209"/>
      <c r="E653" s="209"/>
      <c r="F653" s="209"/>
      <c r="G653" s="209"/>
      <c r="H653" s="209"/>
      <c r="I653" s="209"/>
      <c r="J653" s="209"/>
      <c r="K653" s="209"/>
      <c r="L653" s="209"/>
      <c r="M653" s="209"/>
      <c r="N653" s="209"/>
      <c r="O653" s="209"/>
      <c r="P653" s="209"/>
      <c r="Q653" s="209"/>
      <c r="R653" s="209"/>
      <c r="S653" s="209"/>
      <c r="T653" s="209"/>
      <c r="U653" s="209"/>
      <c r="V653" s="209"/>
      <c r="W653" s="209"/>
      <c r="X653" s="209"/>
      <c r="Y653" s="209"/>
      <c r="Z653" s="209"/>
      <c r="AA653" s="209"/>
      <c r="AB653" s="209"/>
      <c r="AC653" s="209"/>
      <c r="AD653" s="209"/>
      <c r="AE653" s="209"/>
      <c r="AF653" s="209"/>
      <c r="AG653" s="209"/>
      <c r="AH653" s="209"/>
      <c r="AI653" s="209"/>
      <c r="AJ653" s="209"/>
      <c r="AK653" s="209"/>
      <c r="AL653" s="209"/>
      <c r="AM653" s="209"/>
      <c r="AN653" s="209"/>
      <c r="AO653" s="209"/>
      <c r="AP653" s="209"/>
      <c r="AQ653" s="209"/>
    </row>
    <row r="654" spans="1:43">
      <c r="A654" s="209"/>
      <c r="B654" s="209"/>
      <c r="C654" s="209"/>
      <c r="D654" s="209"/>
      <c r="E654" s="209"/>
      <c r="F654" s="209"/>
      <c r="G654" s="209"/>
      <c r="H654" s="209"/>
      <c r="I654" s="209"/>
      <c r="J654" s="209"/>
      <c r="K654" s="209"/>
      <c r="L654" s="209"/>
      <c r="M654" s="209"/>
      <c r="N654" s="209"/>
      <c r="O654" s="209"/>
      <c r="P654" s="209"/>
      <c r="Q654" s="209"/>
      <c r="R654" s="209"/>
      <c r="S654" s="209"/>
      <c r="T654" s="209"/>
      <c r="U654" s="209"/>
      <c r="V654" s="209"/>
      <c r="W654" s="209"/>
      <c r="X654" s="209"/>
      <c r="Y654" s="209"/>
      <c r="Z654" s="209"/>
      <c r="AA654" s="209"/>
      <c r="AB654" s="209"/>
      <c r="AC654" s="209"/>
      <c r="AD654" s="209"/>
      <c r="AE654" s="209"/>
      <c r="AF654" s="209"/>
      <c r="AG654" s="209"/>
      <c r="AH654" s="209"/>
      <c r="AI654" s="209"/>
      <c r="AJ654" s="209"/>
      <c r="AK654" s="209"/>
      <c r="AL654" s="209"/>
      <c r="AM654" s="209"/>
      <c r="AN654" s="209"/>
      <c r="AO654" s="209"/>
      <c r="AP654" s="209"/>
      <c r="AQ654" s="209"/>
    </row>
    <row r="655" spans="1:43">
      <c r="A655" s="209"/>
      <c r="B655" s="209"/>
      <c r="C655" s="209"/>
      <c r="D655" s="209"/>
      <c r="E655" s="209"/>
      <c r="F655" s="209"/>
      <c r="G655" s="209"/>
      <c r="H655" s="209"/>
      <c r="I655" s="209"/>
      <c r="J655" s="209"/>
      <c r="K655" s="209"/>
      <c r="L655" s="209"/>
      <c r="M655" s="209"/>
      <c r="N655" s="209"/>
      <c r="O655" s="209"/>
      <c r="P655" s="209"/>
      <c r="Q655" s="209"/>
      <c r="R655" s="209"/>
      <c r="S655" s="209"/>
      <c r="T655" s="209"/>
      <c r="U655" s="209"/>
      <c r="V655" s="209"/>
      <c r="W655" s="209"/>
      <c r="X655" s="209"/>
      <c r="Y655" s="209"/>
      <c r="Z655" s="209"/>
      <c r="AA655" s="209"/>
      <c r="AB655" s="209"/>
      <c r="AC655" s="209"/>
      <c r="AD655" s="209"/>
      <c r="AE655" s="209"/>
      <c r="AF655" s="209"/>
      <c r="AG655" s="209"/>
      <c r="AH655" s="209"/>
      <c r="AI655" s="209"/>
      <c r="AJ655" s="209"/>
      <c r="AK655" s="209"/>
      <c r="AL655" s="209"/>
      <c r="AM655" s="209"/>
      <c r="AN655" s="209"/>
      <c r="AO655" s="209"/>
      <c r="AP655" s="209"/>
      <c r="AQ655" s="209"/>
    </row>
    <row r="656" spans="1:43">
      <c r="A656" s="209"/>
      <c r="B656" s="209"/>
      <c r="C656" s="209"/>
      <c r="D656" s="209"/>
      <c r="E656" s="209"/>
      <c r="F656" s="209"/>
      <c r="G656" s="209"/>
      <c r="H656" s="209"/>
      <c r="I656" s="209"/>
      <c r="J656" s="209"/>
      <c r="K656" s="209"/>
      <c r="L656" s="209"/>
      <c r="M656" s="209"/>
      <c r="N656" s="209"/>
      <c r="O656" s="209"/>
      <c r="P656" s="209"/>
      <c r="Q656" s="209"/>
      <c r="R656" s="209"/>
      <c r="S656" s="209"/>
      <c r="T656" s="209"/>
      <c r="U656" s="209"/>
      <c r="V656" s="209"/>
      <c r="W656" s="209"/>
      <c r="X656" s="209"/>
      <c r="Y656" s="209"/>
      <c r="Z656" s="209"/>
      <c r="AA656" s="209"/>
      <c r="AB656" s="209"/>
      <c r="AC656" s="209"/>
      <c r="AD656" s="209"/>
      <c r="AE656" s="209"/>
      <c r="AF656" s="209"/>
      <c r="AG656" s="209"/>
      <c r="AH656" s="209"/>
      <c r="AI656" s="209"/>
      <c r="AJ656" s="209"/>
      <c r="AK656" s="209"/>
      <c r="AL656" s="209"/>
      <c r="AM656" s="209"/>
      <c r="AN656" s="209"/>
      <c r="AO656" s="209"/>
      <c r="AP656" s="209"/>
      <c r="AQ656" s="209"/>
    </row>
    <row r="657" spans="1:43">
      <c r="A657" s="209"/>
      <c r="B657" s="209"/>
      <c r="C657" s="209"/>
      <c r="D657" s="209"/>
      <c r="E657" s="209"/>
      <c r="F657" s="209"/>
      <c r="G657" s="209"/>
      <c r="H657" s="209"/>
      <c r="I657" s="209"/>
      <c r="J657" s="209"/>
      <c r="K657" s="209"/>
      <c r="L657" s="209"/>
      <c r="M657" s="209"/>
      <c r="N657" s="209"/>
      <c r="O657" s="209"/>
      <c r="P657" s="209"/>
      <c r="Q657" s="209"/>
      <c r="R657" s="209"/>
      <c r="S657" s="209"/>
      <c r="T657" s="209"/>
      <c r="U657" s="209"/>
      <c r="V657" s="209"/>
      <c r="W657" s="209"/>
      <c r="X657" s="209"/>
      <c r="Y657" s="209"/>
      <c r="Z657" s="209"/>
      <c r="AA657" s="209"/>
      <c r="AB657" s="209"/>
      <c r="AC657" s="209"/>
      <c r="AD657" s="209"/>
      <c r="AE657" s="209"/>
      <c r="AF657" s="209"/>
      <c r="AG657" s="209"/>
      <c r="AH657" s="209"/>
      <c r="AI657" s="209"/>
      <c r="AJ657" s="209"/>
      <c r="AK657" s="209"/>
      <c r="AL657" s="209"/>
      <c r="AM657" s="209"/>
      <c r="AN657" s="209"/>
      <c r="AO657" s="209"/>
      <c r="AP657" s="209"/>
      <c r="AQ657" s="209"/>
    </row>
    <row r="658" spans="1:43">
      <c r="A658" s="209"/>
      <c r="B658" s="209"/>
      <c r="C658" s="209"/>
      <c r="D658" s="209"/>
      <c r="E658" s="209"/>
      <c r="F658" s="209"/>
      <c r="G658" s="209"/>
      <c r="H658" s="209"/>
      <c r="I658" s="209"/>
      <c r="J658" s="209"/>
      <c r="K658" s="209"/>
      <c r="L658" s="209"/>
      <c r="M658" s="209"/>
      <c r="N658" s="209"/>
      <c r="O658" s="209"/>
      <c r="P658" s="209"/>
      <c r="Q658" s="209"/>
      <c r="R658" s="209"/>
      <c r="S658" s="209"/>
      <c r="T658" s="209"/>
      <c r="U658" s="209"/>
      <c r="V658" s="209"/>
      <c r="W658" s="209"/>
      <c r="X658" s="209"/>
      <c r="Y658" s="209"/>
      <c r="Z658" s="209"/>
      <c r="AA658" s="209"/>
      <c r="AB658" s="209"/>
      <c r="AC658" s="209"/>
      <c r="AD658" s="209"/>
      <c r="AE658" s="209"/>
      <c r="AF658" s="209"/>
      <c r="AG658" s="209"/>
      <c r="AH658" s="209"/>
      <c r="AI658" s="209"/>
      <c r="AJ658" s="209"/>
      <c r="AK658" s="209"/>
      <c r="AL658" s="209"/>
      <c r="AM658" s="209"/>
      <c r="AN658" s="209"/>
      <c r="AO658" s="209"/>
      <c r="AP658" s="209"/>
      <c r="AQ658" s="209"/>
    </row>
    <row r="659" spans="1:43">
      <c r="A659" s="209"/>
      <c r="B659" s="209"/>
      <c r="C659" s="209"/>
      <c r="D659" s="209"/>
      <c r="E659" s="209"/>
      <c r="F659" s="209"/>
      <c r="G659" s="209"/>
      <c r="H659" s="209"/>
      <c r="I659" s="209"/>
      <c r="J659" s="209"/>
      <c r="K659" s="209"/>
      <c r="L659" s="209"/>
      <c r="M659" s="209"/>
      <c r="N659" s="209"/>
      <c r="O659" s="209"/>
      <c r="P659" s="209"/>
      <c r="Q659" s="209"/>
      <c r="R659" s="209"/>
      <c r="S659" s="209"/>
      <c r="T659" s="209"/>
      <c r="U659" s="209"/>
      <c r="V659" s="209"/>
      <c r="W659" s="209"/>
      <c r="X659" s="209"/>
      <c r="Y659" s="209"/>
      <c r="Z659" s="209"/>
      <c r="AA659" s="209"/>
      <c r="AB659" s="209"/>
      <c r="AC659" s="209"/>
      <c r="AD659" s="209"/>
      <c r="AE659" s="209"/>
      <c r="AF659" s="209"/>
      <c r="AG659" s="209"/>
      <c r="AH659" s="209"/>
      <c r="AI659" s="209"/>
      <c r="AJ659" s="209"/>
      <c r="AK659" s="209"/>
      <c r="AL659" s="209"/>
      <c r="AM659" s="209"/>
      <c r="AN659" s="209"/>
      <c r="AO659" s="209"/>
      <c r="AP659" s="209"/>
      <c r="AQ659" s="209"/>
    </row>
    <row r="660" spans="1:43">
      <c r="A660" s="209"/>
      <c r="B660" s="209"/>
      <c r="C660" s="209"/>
      <c r="D660" s="209"/>
      <c r="E660" s="209"/>
      <c r="F660" s="209"/>
      <c r="G660" s="209"/>
      <c r="H660" s="209"/>
      <c r="I660" s="209"/>
      <c r="J660" s="209"/>
      <c r="K660" s="209"/>
      <c r="L660" s="209"/>
      <c r="M660" s="209"/>
      <c r="N660" s="209"/>
      <c r="O660" s="209"/>
      <c r="P660" s="209"/>
      <c r="Q660" s="209"/>
      <c r="R660" s="209"/>
      <c r="S660" s="209"/>
      <c r="T660" s="209"/>
      <c r="U660" s="209"/>
      <c r="V660" s="209"/>
      <c r="W660" s="209"/>
      <c r="X660" s="209"/>
      <c r="Y660" s="209"/>
      <c r="Z660" s="209"/>
      <c r="AA660" s="209"/>
      <c r="AB660" s="209"/>
      <c r="AC660" s="209"/>
      <c r="AD660" s="209"/>
      <c r="AE660" s="209"/>
      <c r="AF660" s="209"/>
      <c r="AG660" s="209"/>
      <c r="AH660" s="209"/>
      <c r="AI660" s="209"/>
      <c r="AJ660" s="209"/>
      <c r="AK660" s="209"/>
      <c r="AL660" s="209"/>
      <c r="AM660" s="209"/>
      <c r="AN660" s="209"/>
      <c r="AO660" s="209"/>
      <c r="AP660" s="209"/>
      <c r="AQ660" s="209"/>
    </row>
    <row r="661" spans="1:43">
      <c r="A661" s="209"/>
      <c r="B661" s="209"/>
      <c r="C661" s="209"/>
      <c r="D661" s="209"/>
      <c r="E661" s="209"/>
      <c r="F661" s="209"/>
      <c r="G661" s="209"/>
      <c r="H661" s="209"/>
      <c r="I661" s="209"/>
      <c r="J661" s="209"/>
      <c r="K661" s="209"/>
      <c r="L661" s="209"/>
      <c r="M661" s="209"/>
      <c r="N661" s="209"/>
      <c r="O661" s="209"/>
      <c r="P661" s="209"/>
      <c r="Q661" s="209"/>
      <c r="R661" s="209"/>
      <c r="S661" s="209"/>
      <c r="T661" s="209"/>
      <c r="U661" s="209"/>
      <c r="V661" s="209"/>
      <c r="W661" s="209"/>
      <c r="X661" s="209"/>
      <c r="Y661" s="209"/>
      <c r="Z661" s="209"/>
      <c r="AA661" s="209"/>
      <c r="AB661" s="209"/>
      <c r="AC661" s="209"/>
      <c r="AD661" s="209"/>
      <c r="AE661" s="209"/>
      <c r="AF661" s="209"/>
      <c r="AG661" s="209"/>
      <c r="AH661" s="209"/>
      <c r="AI661" s="209"/>
      <c r="AJ661" s="209"/>
      <c r="AK661" s="209"/>
      <c r="AL661" s="209"/>
      <c r="AM661" s="209"/>
      <c r="AN661" s="209"/>
      <c r="AO661" s="209"/>
      <c r="AP661" s="209"/>
      <c r="AQ661" s="209"/>
    </row>
    <row r="662" spans="1:43">
      <c r="A662" s="209"/>
      <c r="B662" s="209"/>
      <c r="C662" s="209"/>
      <c r="D662" s="209"/>
      <c r="E662" s="209"/>
      <c r="F662" s="209"/>
      <c r="G662" s="209"/>
      <c r="H662" s="209"/>
      <c r="I662" s="209"/>
      <c r="J662" s="209"/>
      <c r="K662" s="209"/>
      <c r="L662" s="209"/>
      <c r="M662" s="209"/>
      <c r="N662" s="209"/>
      <c r="O662" s="209"/>
      <c r="P662" s="209"/>
      <c r="Q662" s="209"/>
      <c r="R662" s="209"/>
      <c r="S662" s="209"/>
      <c r="T662" s="209"/>
      <c r="U662" s="209"/>
      <c r="V662" s="209"/>
      <c r="W662" s="209"/>
      <c r="X662" s="209"/>
      <c r="Y662" s="209"/>
      <c r="Z662" s="209"/>
      <c r="AA662" s="209"/>
      <c r="AB662" s="209"/>
      <c r="AC662" s="209"/>
      <c r="AD662" s="209"/>
      <c r="AE662" s="209"/>
      <c r="AF662" s="209"/>
      <c r="AG662" s="209"/>
      <c r="AH662" s="209"/>
      <c r="AI662" s="209"/>
      <c r="AJ662" s="209"/>
      <c r="AK662" s="209"/>
      <c r="AL662" s="209"/>
      <c r="AM662" s="209"/>
      <c r="AN662" s="209"/>
      <c r="AO662" s="209"/>
      <c r="AP662" s="209"/>
      <c r="AQ662" s="209"/>
    </row>
    <row r="663" spans="1:43">
      <c r="A663" s="209"/>
      <c r="B663" s="209"/>
      <c r="C663" s="209"/>
      <c r="D663" s="209"/>
      <c r="E663" s="209"/>
      <c r="F663" s="209"/>
      <c r="G663" s="209"/>
      <c r="H663" s="209"/>
      <c r="I663" s="209"/>
      <c r="J663" s="209"/>
      <c r="K663" s="209"/>
      <c r="L663" s="209"/>
      <c r="M663" s="209"/>
      <c r="N663" s="209"/>
      <c r="O663" s="209"/>
      <c r="P663" s="209"/>
      <c r="Q663" s="209"/>
      <c r="R663" s="209"/>
      <c r="S663" s="209"/>
      <c r="T663" s="209"/>
      <c r="U663" s="209"/>
      <c r="V663" s="209"/>
      <c r="W663" s="209"/>
      <c r="X663" s="209"/>
      <c r="Y663" s="209"/>
      <c r="Z663" s="209"/>
      <c r="AA663" s="209"/>
      <c r="AB663" s="209"/>
      <c r="AC663" s="209"/>
      <c r="AD663" s="209"/>
      <c r="AE663" s="209"/>
      <c r="AF663" s="209"/>
      <c r="AG663" s="209"/>
      <c r="AH663" s="209"/>
      <c r="AI663" s="209"/>
      <c r="AJ663" s="209"/>
      <c r="AK663" s="209"/>
      <c r="AL663" s="209"/>
      <c r="AM663" s="209"/>
      <c r="AN663" s="209"/>
      <c r="AO663" s="209"/>
      <c r="AP663" s="209"/>
      <c r="AQ663" s="209"/>
    </row>
    <row r="664" spans="1:43">
      <c r="A664" s="209"/>
      <c r="B664" s="209"/>
      <c r="C664" s="209"/>
      <c r="D664" s="209"/>
      <c r="E664" s="209"/>
      <c r="F664" s="209"/>
      <c r="G664" s="209"/>
      <c r="H664" s="209"/>
      <c r="I664" s="209"/>
      <c r="J664" s="209"/>
      <c r="K664" s="209"/>
      <c r="L664" s="209"/>
      <c r="M664" s="209"/>
      <c r="N664" s="209"/>
      <c r="O664" s="209"/>
      <c r="P664" s="209"/>
      <c r="Q664" s="209"/>
      <c r="R664" s="209"/>
      <c r="S664" s="209"/>
      <c r="T664" s="209"/>
      <c r="U664" s="209"/>
      <c r="V664" s="209"/>
      <c r="W664" s="209"/>
      <c r="X664" s="209"/>
      <c r="Y664" s="209"/>
      <c r="Z664" s="209"/>
      <c r="AA664" s="209"/>
      <c r="AB664" s="209"/>
      <c r="AC664" s="209"/>
      <c r="AD664" s="209"/>
      <c r="AE664" s="209"/>
      <c r="AF664" s="209"/>
      <c r="AG664" s="209"/>
      <c r="AH664" s="209"/>
      <c r="AI664" s="209"/>
      <c r="AJ664" s="209"/>
      <c r="AK664" s="209"/>
      <c r="AL664" s="209"/>
      <c r="AM664" s="209"/>
      <c r="AN664" s="209"/>
      <c r="AO664" s="209"/>
      <c r="AP664" s="209"/>
      <c r="AQ664" s="209"/>
    </row>
    <row r="665" spans="1:43">
      <c r="A665" s="209"/>
      <c r="B665" s="209"/>
      <c r="C665" s="209"/>
      <c r="D665" s="209"/>
      <c r="E665" s="209"/>
      <c r="F665" s="209"/>
      <c r="G665" s="209"/>
      <c r="H665" s="209"/>
      <c r="I665" s="209"/>
      <c r="J665" s="209"/>
      <c r="K665" s="209"/>
      <c r="L665" s="209"/>
      <c r="M665" s="209"/>
      <c r="N665" s="209"/>
      <c r="O665" s="209"/>
      <c r="P665" s="209"/>
      <c r="Q665" s="209"/>
      <c r="R665" s="209"/>
      <c r="S665" s="209"/>
      <c r="T665" s="209"/>
      <c r="U665" s="209"/>
      <c r="V665" s="209"/>
      <c r="W665" s="209"/>
      <c r="X665" s="209"/>
      <c r="Y665" s="209"/>
      <c r="Z665" s="209"/>
      <c r="AA665" s="209"/>
      <c r="AB665" s="209"/>
      <c r="AC665" s="209"/>
      <c r="AD665" s="209"/>
      <c r="AE665" s="209"/>
      <c r="AF665" s="209"/>
      <c r="AG665" s="209"/>
      <c r="AH665" s="209"/>
      <c r="AI665" s="209"/>
      <c r="AJ665" s="209"/>
      <c r="AK665" s="209"/>
      <c r="AL665" s="209"/>
      <c r="AM665" s="209"/>
      <c r="AN665" s="209"/>
      <c r="AO665" s="209"/>
      <c r="AP665" s="209"/>
      <c r="AQ665" s="209"/>
    </row>
    <row r="666" spans="1:43">
      <c r="A666" s="209"/>
      <c r="B666" s="209"/>
      <c r="C666" s="209"/>
      <c r="D666" s="209"/>
      <c r="E666" s="209"/>
      <c r="F666" s="209"/>
      <c r="G666" s="209"/>
      <c r="H666" s="209"/>
      <c r="I666" s="209"/>
      <c r="J666" s="209"/>
      <c r="K666" s="209"/>
      <c r="L666" s="209"/>
      <c r="M666" s="209"/>
      <c r="N666" s="209"/>
      <c r="O666" s="209"/>
      <c r="P666" s="209"/>
      <c r="Q666" s="209"/>
      <c r="R666" s="209"/>
      <c r="S666" s="209"/>
      <c r="T666" s="209"/>
      <c r="U666" s="209"/>
      <c r="V666" s="209"/>
      <c r="W666" s="209"/>
      <c r="X666" s="209"/>
      <c r="Y666" s="209"/>
      <c r="Z666" s="209"/>
      <c r="AA666" s="209"/>
      <c r="AB666" s="209"/>
      <c r="AC666" s="209"/>
      <c r="AD666" s="209"/>
      <c r="AE666" s="209"/>
      <c r="AF666" s="209"/>
      <c r="AG666" s="209"/>
      <c r="AH666" s="209"/>
      <c r="AI666" s="209"/>
      <c r="AJ666" s="209"/>
      <c r="AK666" s="209"/>
      <c r="AL666" s="209"/>
      <c r="AM666" s="209"/>
      <c r="AN666" s="209"/>
      <c r="AO666" s="209"/>
      <c r="AP666" s="209"/>
      <c r="AQ666" s="209"/>
    </row>
    <row r="667" spans="1:43">
      <c r="A667" s="209"/>
      <c r="B667" s="209"/>
      <c r="C667" s="209"/>
      <c r="D667" s="209"/>
      <c r="E667" s="209"/>
      <c r="F667" s="209"/>
      <c r="G667" s="209"/>
      <c r="H667" s="209"/>
      <c r="I667" s="209"/>
      <c r="J667" s="209"/>
      <c r="K667" s="209"/>
      <c r="L667" s="209"/>
      <c r="M667" s="209"/>
      <c r="N667" s="209"/>
      <c r="O667" s="209"/>
      <c r="P667" s="209"/>
      <c r="Q667" s="209"/>
      <c r="R667" s="209"/>
      <c r="S667" s="209"/>
      <c r="T667" s="209"/>
      <c r="U667" s="209"/>
      <c r="V667" s="209"/>
      <c r="W667" s="209"/>
      <c r="X667" s="209"/>
      <c r="Y667" s="209"/>
      <c r="Z667" s="209"/>
      <c r="AA667" s="209"/>
      <c r="AB667" s="209"/>
      <c r="AC667" s="209"/>
      <c r="AD667" s="209"/>
      <c r="AE667" s="209"/>
      <c r="AF667" s="209"/>
      <c r="AG667" s="209"/>
      <c r="AH667" s="209"/>
      <c r="AI667" s="209"/>
      <c r="AJ667" s="209"/>
      <c r="AK667" s="209"/>
      <c r="AL667" s="209"/>
      <c r="AM667" s="209"/>
      <c r="AN667" s="209"/>
      <c r="AO667" s="209"/>
      <c r="AP667" s="209"/>
      <c r="AQ667" s="209"/>
    </row>
    <row r="668" spans="1:43">
      <c r="A668" s="209"/>
      <c r="B668" s="209"/>
      <c r="C668" s="209"/>
      <c r="D668" s="209"/>
      <c r="E668" s="209"/>
      <c r="F668" s="209"/>
      <c r="G668" s="209"/>
      <c r="H668" s="209"/>
      <c r="I668" s="209"/>
      <c r="J668" s="209"/>
      <c r="K668" s="209"/>
      <c r="L668" s="209"/>
      <c r="M668" s="209"/>
      <c r="N668" s="209"/>
      <c r="O668" s="209"/>
      <c r="P668" s="209"/>
      <c r="Q668" s="209"/>
      <c r="R668" s="209"/>
      <c r="S668" s="209"/>
      <c r="T668" s="209"/>
      <c r="U668" s="209"/>
      <c r="V668" s="209"/>
      <c r="W668" s="209"/>
      <c r="X668" s="209"/>
      <c r="Y668" s="209"/>
      <c r="Z668" s="209"/>
      <c r="AA668" s="209"/>
      <c r="AB668" s="209"/>
      <c r="AC668" s="209"/>
      <c r="AD668" s="209"/>
      <c r="AE668" s="209"/>
      <c r="AF668" s="209"/>
      <c r="AG668" s="209"/>
      <c r="AH668" s="209"/>
      <c r="AI668" s="209"/>
      <c r="AJ668" s="209"/>
      <c r="AK668" s="209"/>
      <c r="AL668" s="209"/>
      <c r="AM668" s="209"/>
      <c r="AN668" s="209"/>
      <c r="AO668" s="209"/>
      <c r="AP668" s="209"/>
      <c r="AQ668" s="209"/>
    </row>
    <row r="669" spans="1:43">
      <c r="A669" s="209"/>
      <c r="B669" s="209"/>
      <c r="C669" s="209"/>
      <c r="D669" s="209"/>
      <c r="E669" s="209"/>
      <c r="F669" s="209"/>
      <c r="G669" s="209"/>
      <c r="H669" s="209"/>
      <c r="I669" s="209"/>
      <c r="J669" s="209"/>
      <c r="K669" s="209"/>
      <c r="L669" s="209"/>
      <c r="M669" s="209"/>
      <c r="N669" s="209"/>
      <c r="O669" s="209"/>
      <c r="P669" s="209"/>
      <c r="Q669" s="209"/>
      <c r="R669" s="209"/>
      <c r="S669" s="209"/>
      <c r="T669" s="209"/>
      <c r="U669" s="209"/>
      <c r="V669" s="209"/>
      <c r="W669" s="209"/>
      <c r="X669" s="209"/>
      <c r="Y669" s="209"/>
      <c r="Z669" s="209"/>
      <c r="AA669" s="209"/>
      <c r="AB669" s="209"/>
      <c r="AC669" s="209"/>
      <c r="AD669" s="209"/>
      <c r="AE669" s="209"/>
      <c r="AF669" s="209"/>
      <c r="AG669" s="209"/>
      <c r="AH669" s="209"/>
      <c r="AI669" s="209"/>
      <c r="AJ669" s="209"/>
      <c r="AK669" s="209"/>
      <c r="AL669" s="209"/>
      <c r="AM669" s="209"/>
      <c r="AN669" s="209"/>
      <c r="AO669" s="209"/>
      <c r="AP669" s="209"/>
      <c r="AQ669" s="209"/>
    </row>
    <row r="670" spans="1:43">
      <c r="A670" s="209"/>
      <c r="B670" s="209"/>
      <c r="C670" s="209"/>
      <c r="D670" s="209"/>
      <c r="E670" s="209"/>
      <c r="F670" s="209"/>
      <c r="G670" s="209"/>
      <c r="H670" s="209"/>
      <c r="I670" s="209"/>
      <c r="J670" s="209"/>
      <c r="K670" s="209"/>
      <c r="L670" s="209"/>
      <c r="M670" s="209"/>
      <c r="N670" s="209"/>
      <c r="O670" s="209"/>
      <c r="P670" s="209"/>
      <c r="Q670" s="209"/>
      <c r="R670" s="209"/>
      <c r="S670" s="209"/>
      <c r="T670" s="209"/>
      <c r="U670" s="209"/>
      <c r="V670" s="209"/>
      <c r="W670" s="209"/>
      <c r="X670" s="209"/>
      <c r="Y670" s="209"/>
      <c r="Z670" s="209"/>
      <c r="AA670" s="209"/>
      <c r="AB670" s="209"/>
      <c r="AC670" s="209"/>
      <c r="AD670" s="209"/>
      <c r="AE670" s="209"/>
      <c r="AF670" s="209"/>
      <c r="AG670" s="209"/>
      <c r="AH670" s="209"/>
      <c r="AI670" s="209"/>
      <c r="AJ670" s="209"/>
      <c r="AK670" s="209"/>
      <c r="AL670" s="209"/>
      <c r="AM670" s="209"/>
      <c r="AN670" s="209"/>
      <c r="AO670" s="209"/>
      <c r="AP670" s="209"/>
      <c r="AQ670" s="209"/>
    </row>
    <row r="671" spans="1:43">
      <c r="A671" s="209"/>
      <c r="B671" s="209"/>
      <c r="C671" s="209"/>
      <c r="D671" s="209"/>
      <c r="E671" s="209"/>
      <c r="F671" s="209"/>
      <c r="G671" s="209"/>
      <c r="H671" s="209"/>
      <c r="I671" s="209"/>
      <c r="J671" s="209"/>
      <c r="K671" s="209"/>
      <c r="L671" s="209"/>
      <c r="M671" s="209"/>
      <c r="N671" s="209"/>
      <c r="O671" s="209"/>
      <c r="P671" s="209"/>
      <c r="Q671" s="209"/>
      <c r="R671" s="209"/>
      <c r="S671" s="209"/>
      <c r="T671" s="209"/>
      <c r="U671" s="209"/>
      <c r="V671" s="209"/>
      <c r="W671" s="209"/>
      <c r="X671" s="209"/>
      <c r="Y671" s="209"/>
      <c r="Z671" s="209"/>
      <c r="AA671" s="209"/>
      <c r="AB671" s="209"/>
      <c r="AC671" s="209"/>
      <c r="AD671" s="209"/>
      <c r="AE671" s="209"/>
      <c r="AF671" s="209"/>
      <c r="AG671" s="209"/>
      <c r="AH671" s="209"/>
      <c r="AI671" s="209"/>
      <c r="AJ671" s="209"/>
      <c r="AK671" s="209"/>
      <c r="AL671" s="209"/>
      <c r="AM671" s="209"/>
      <c r="AN671" s="209"/>
      <c r="AO671" s="209"/>
      <c r="AP671" s="209"/>
      <c r="AQ671" s="209"/>
    </row>
    <row r="672" spans="1:43">
      <c r="A672" s="209"/>
      <c r="B672" s="209"/>
      <c r="C672" s="209"/>
      <c r="D672" s="209"/>
      <c r="E672" s="209"/>
      <c r="F672" s="209"/>
      <c r="G672" s="209"/>
      <c r="H672" s="209"/>
      <c r="I672" s="209"/>
      <c r="J672" s="209"/>
      <c r="K672" s="209"/>
      <c r="L672" s="209"/>
      <c r="M672" s="209"/>
      <c r="N672" s="209"/>
      <c r="O672" s="209"/>
      <c r="P672" s="209"/>
      <c r="Q672" s="209"/>
      <c r="R672" s="209"/>
      <c r="S672" s="209"/>
      <c r="T672" s="209"/>
      <c r="U672" s="209"/>
      <c r="V672" s="209"/>
      <c r="W672" s="209"/>
      <c r="X672" s="209"/>
      <c r="Y672" s="209"/>
      <c r="Z672" s="209"/>
      <c r="AA672" s="209"/>
      <c r="AB672" s="209"/>
      <c r="AC672" s="209"/>
      <c r="AD672" s="209"/>
      <c r="AE672" s="209"/>
      <c r="AF672" s="209"/>
      <c r="AG672" s="209"/>
      <c r="AH672" s="209"/>
      <c r="AI672" s="209"/>
      <c r="AJ672" s="209"/>
      <c r="AK672" s="209"/>
      <c r="AL672" s="209"/>
      <c r="AM672" s="209"/>
      <c r="AN672" s="209"/>
      <c r="AO672" s="209"/>
      <c r="AP672" s="209"/>
      <c r="AQ672" s="209"/>
    </row>
    <row r="673" spans="1:43">
      <c r="A673" s="209"/>
      <c r="B673" s="209"/>
      <c r="C673" s="209"/>
      <c r="D673" s="209"/>
      <c r="E673" s="209"/>
      <c r="F673" s="209"/>
      <c r="G673" s="209"/>
      <c r="H673" s="209"/>
      <c r="I673" s="209"/>
      <c r="J673" s="209"/>
      <c r="K673" s="209"/>
      <c r="L673" s="209"/>
      <c r="M673" s="209"/>
      <c r="N673" s="209"/>
      <c r="O673" s="209"/>
      <c r="P673" s="209"/>
      <c r="Q673" s="209"/>
      <c r="R673" s="209"/>
      <c r="S673" s="209"/>
      <c r="T673" s="209"/>
      <c r="U673" s="209"/>
      <c r="V673" s="209"/>
      <c r="W673" s="209"/>
      <c r="X673" s="209"/>
      <c r="Y673" s="209"/>
      <c r="Z673" s="209"/>
      <c r="AA673" s="209"/>
      <c r="AB673" s="209"/>
      <c r="AC673" s="209"/>
      <c r="AD673" s="209"/>
      <c r="AE673" s="209"/>
      <c r="AF673" s="209"/>
      <c r="AG673" s="209"/>
      <c r="AH673" s="209"/>
      <c r="AI673" s="209"/>
      <c r="AJ673" s="209"/>
      <c r="AK673" s="209"/>
      <c r="AL673" s="209"/>
      <c r="AM673" s="209"/>
      <c r="AN673" s="209"/>
      <c r="AO673" s="209"/>
      <c r="AP673" s="209"/>
      <c r="AQ673" s="209"/>
    </row>
    <row r="674" spans="1:43">
      <c r="A674" s="209"/>
      <c r="B674" s="209"/>
      <c r="C674" s="209"/>
      <c r="D674" s="209"/>
      <c r="E674" s="209"/>
      <c r="F674" s="209"/>
      <c r="G674" s="209"/>
      <c r="H674" s="209"/>
      <c r="I674" s="209"/>
      <c r="J674" s="209"/>
      <c r="K674" s="209"/>
      <c r="L674" s="209"/>
      <c r="M674" s="209"/>
      <c r="N674" s="209"/>
      <c r="O674" s="209"/>
      <c r="P674" s="209"/>
      <c r="Q674" s="209"/>
      <c r="R674" s="209"/>
      <c r="S674" s="209"/>
      <c r="T674" s="209"/>
      <c r="U674" s="209"/>
      <c r="V674" s="209"/>
      <c r="W674" s="209"/>
      <c r="X674" s="209"/>
      <c r="Y674" s="209"/>
      <c r="Z674" s="209"/>
      <c r="AA674" s="209"/>
      <c r="AB674" s="209"/>
      <c r="AC674" s="209"/>
      <c r="AD674" s="209"/>
      <c r="AE674" s="209"/>
      <c r="AF674" s="209"/>
      <c r="AG674" s="209"/>
      <c r="AH674" s="209"/>
      <c r="AI674" s="209"/>
      <c r="AJ674" s="209"/>
      <c r="AK674" s="209"/>
      <c r="AL674" s="209"/>
      <c r="AM674" s="209"/>
      <c r="AN674" s="209"/>
      <c r="AO674" s="209"/>
      <c r="AP674" s="209"/>
      <c r="AQ674" s="209"/>
    </row>
    <row r="675" spans="1:43">
      <c r="A675" s="209"/>
      <c r="B675" s="209"/>
      <c r="C675" s="209"/>
      <c r="D675" s="209"/>
      <c r="E675" s="209"/>
      <c r="F675" s="209"/>
      <c r="G675" s="209"/>
      <c r="H675" s="209"/>
      <c r="I675" s="209"/>
      <c r="J675" s="209"/>
      <c r="K675" s="209"/>
      <c r="L675" s="209"/>
      <c r="M675" s="209"/>
      <c r="N675" s="209"/>
      <c r="O675" s="209"/>
      <c r="P675" s="209"/>
      <c r="Q675" s="209"/>
      <c r="R675" s="209"/>
      <c r="S675" s="209"/>
      <c r="T675" s="209"/>
      <c r="U675" s="209"/>
      <c r="V675" s="209"/>
      <c r="W675" s="209"/>
      <c r="X675" s="209"/>
      <c r="Y675" s="209"/>
      <c r="Z675" s="209"/>
      <c r="AA675" s="209"/>
      <c r="AB675" s="209"/>
      <c r="AC675" s="209"/>
      <c r="AD675" s="209"/>
      <c r="AE675" s="209"/>
      <c r="AF675" s="209"/>
      <c r="AG675" s="209"/>
      <c r="AH675" s="209"/>
      <c r="AI675" s="209"/>
      <c r="AJ675" s="209"/>
      <c r="AK675" s="209"/>
      <c r="AL675" s="209"/>
      <c r="AM675" s="209"/>
      <c r="AN675" s="209"/>
      <c r="AO675" s="209"/>
      <c r="AP675" s="209"/>
      <c r="AQ675" s="209"/>
    </row>
    <row r="676" spans="1:43">
      <c r="A676" s="209"/>
      <c r="B676" s="209"/>
      <c r="C676" s="209"/>
      <c r="D676" s="209"/>
      <c r="E676" s="209"/>
      <c r="F676" s="209"/>
      <c r="G676" s="209"/>
      <c r="H676" s="209"/>
      <c r="I676" s="209"/>
      <c r="J676" s="209"/>
      <c r="K676" s="209"/>
      <c r="L676" s="209"/>
      <c r="M676" s="209"/>
      <c r="N676" s="209"/>
      <c r="O676" s="209"/>
      <c r="P676" s="209"/>
      <c r="Q676" s="209"/>
      <c r="R676" s="209"/>
      <c r="S676" s="209"/>
      <c r="T676" s="209"/>
      <c r="U676" s="209"/>
      <c r="V676" s="209"/>
      <c r="W676" s="209"/>
      <c r="X676" s="209"/>
      <c r="Y676" s="209"/>
      <c r="Z676" s="209"/>
      <c r="AA676" s="209"/>
      <c r="AB676" s="209"/>
      <c r="AC676" s="209"/>
      <c r="AD676" s="209"/>
      <c r="AE676" s="209"/>
      <c r="AF676" s="209"/>
      <c r="AG676" s="209"/>
      <c r="AH676" s="209"/>
      <c r="AI676" s="209"/>
      <c r="AJ676" s="209"/>
      <c r="AK676" s="209"/>
      <c r="AL676" s="209"/>
      <c r="AM676" s="209"/>
      <c r="AN676" s="209"/>
      <c r="AO676" s="209"/>
      <c r="AP676" s="209"/>
      <c r="AQ676" s="209"/>
    </row>
    <row r="677" spans="1:43">
      <c r="A677" s="209"/>
      <c r="B677" s="209"/>
      <c r="C677" s="209"/>
      <c r="D677" s="209"/>
      <c r="E677" s="209"/>
      <c r="F677" s="209"/>
      <c r="G677" s="209"/>
      <c r="H677" s="209"/>
      <c r="I677" s="209"/>
      <c r="J677" s="209"/>
      <c r="K677" s="209"/>
      <c r="L677" s="209"/>
      <c r="M677" s="209"/>
      <c r="N677" s="209"/>
      <c r="O677" s="209"/>
      <c r="P677" s="209"/>
      <c r="Q677" s="209"/>
      <c r="R677" s="209"/>
      <c r="S677" s="209"/>
      <c r="T677" s="209"/>
      <c r="U677" s="209"/>
      <c r="V677" s="209"/>
      <c r="W677" s="209"/>
      <c r="X677" s="209"/>
      <c r="Y677" s="209"/>
      <c r="Z677" s="209"/>
      <c r="AA677" s="209"/>
      <c r="AB677" s="209"/>
      <c r="AC677" s="209"/>
      <c r="AD677" s="209"/>
      <c r="AE677" s="209"/>
      <c r="AF677" s="209"/>
      <c r="AG677" s="209"/>
      <c r="AH677" s="209"/>
      <c r="AI677" s="209"/>
      <c r="AJ677" s="209"/>
      <c r="AK677" s="209"/>
      <c r="AL677" s="209"/>
      <c r="AM677" s="209"/>
      <c r="AN677" s="209"/>
      <c r="AO677" s="209"/>
      <c r="AP677" s="209"/>
      <c r="AQ677" s="209"/>
    </row>
    <row r="678" spans="1:43">
      <c r="A678" s="209"/>
      <c r="B678" s="209"/>
      <c r="C678" s="209"/>
      <c r="D678" s="209"/>
      <c r="E678" s="209"/>
      <c r="F678" s="209"/>
      <c r="G678" s="209"/>
      <c r="H678" s="209"/>
      <c r="I678" s="209"/>
      <c r="J678" s="209"/>
      <c r="K678" s="209"/>
      <c r="L678" s="209"/>
      <c r="M678" s="209"/>
      <c r="N678" s="209"/>
      <c r="O678" s="209"/>
      <c r="P678" s="209"/>
      <c r="Q678" s="209"/>
      <c r="R678" s="209"/>
      <c r="S678" s="209"/>
      <c r="T678" s="209"/>
      <c r="U678" s="209"/>
      <c r="V678" s="209"/>
      <c r="W678" s="209"/>
      <c r="X678" s="209"/>
      <c r="Y678" s="209"/>
      <c r="Z678" s="209"/>
      <c r="AA678" s="209"/>
      <c r="AB678" s="209"/>
      <c r="AC678" s="209"/>
      <c r="AD678" s="209"/>
      <c r="AE678" s="209"/>
      <c r="AF678" s="209"/>
      <c r="AG678" s="209"/>
      <c r="AH678" s="209"/>
      <c r="AI678" s="209"/>
      <c r="AJ678" s="209"/>
      <c r="AK678" s="209"/>
      <c r="AL678" s="209"/>
      <c r="AM678" s="209"/>
      <c r="AN678" s="209"/>
      <c r="AO678" s="209"/>
      <c r="AP678" s="209"/>
      <c r="AQ678" s="209"/>
    </row>
    <row r="679" spans="1:43">
      <c r="A679" s="209"/>
      <c r="B679" s="209"/>
      <c r="C679" s="209"/>
      <c r="D679" s="209"/>
      <c r="E679" s="209"/>
      <c r="F679" s="209"/>
      <c r="G679" s="209"/>
      <c r="H679" s="209"/>
      <c r="I679" s="209"/>
      <c r="J679" s="209"/>
      <c r="K679" s="209"/>
      <c r="L679" s="209"/>
      <c r="M679" s="209"/>
      <c r="N679" s="209"/>
      <c r="O679" s="209"/>
      <c r="P679" s="209"/>
      <c r="Q679" s="209"/>
      <c r="R679" s="209"/>
      <c r="S679" s="209"/>
      <c r="T679" s="209"/>
      <c r="U679" s="209"/>
      <c r="V679" s="209"/>
      <c r="W679" s="209"/>
      <c r="X679" s="209"/>
      <c r="Y679" s="209"/>
      <c r="Z679" s="209"/>
      <c r="AA679" s="209"/>
      <c r="AB679" s="209"/>
      <c r="AC679" s="209"/>
      <c r="AD679" s="209"/>
      <c r="AE679" s="209"/>
      <c r="AF679" s="209"/>
      <c r="AG679" s="209"/>
      <c r="AH679" s="209"/>
      <c r="AI679" s="209"/>
      <c r="AJ679" s="209"/>
      <c r="AK679" s="209"/>
      <c r="AL679" s="209"/>
      <c r="AM679" s="209"/>
      <c r="AN679" s="209"/>
      <c r="AO679" s="209"/>
      <c r="AP679" s="209"/>
      <c r="AQ679" s="209"/>
    </row>
    <row r="680" spans="1:43">
      <c r="A680" s="209"/>
      <c r="B680" s="209"/>
      <c r="C680" s="209"/>
      <c r="D680" s="209"/>
      <c r="E680" s="209"/>
      <c r="F680" s="209"/>
      <c r="G680" s="209"/>
      <c r="H680" s="209"/>
      <c r="I680" s="209"/>
      <c r="J680" s="209"/>
      <c r="K680" s="209"/>
      <c r="L680" s="209"/>
      <c r="M680" s="209"/>
      <c r="N680" s="209"/>
      <c r="O680" s="209"/>
      <c r="P680" s="209"/>
      <c r="Q680" s="209"/>
      <c r="R680" s="209"/>
      <c r="S680" s="209"/>
      <c r="T680" s="209"/>
      <c r="U680" s="209"/>
      <c r="V680" s="209"/>
      <c r="W680" s="209"/>
      <c r="X680" s="209"/>
      <c r="Y680" s="209"/>
      <c r="Z680" s="209"/>
      <c r="AA680" s="209"/>
      <c r="AB680" s="209"/>
      <c r="AC680" s="209"/>
      <c r="AD680" s="209"/>
      <c r="AE680" s="209"/>
      <c r="AF680" s="209"/>
      <c r="AG680" s="209"/>
      <c r="AH680" s="209"/>
      <c r="AI680" s="209"/>
      <c r="AJ680" s="209"/>
      <c r="AK680" s="209"/>
      <c r="AL680" s="209"/>
      <c r="AM680" s="209"/>
      <c r="AN680" s="209"/>
      <c r="AO680" s="209"/>
      <c r="AP680" s="209"/>
      <c r="AQ680" s="209"/>
    </row>
    <row r="681" spans="1:43">
      <c r="A681" s="209"/>
      <c r="B681" s="209"/>
      <c r="C681" s="209"/>
      <c r="D681" s="209"/>
      <c r="E681" s="209"/>
      <c r="F681" s="209"/>
      <c r="G681" s="209"/>
      <c r="H681" s="209"/>
      <c r="I681" s="209"/>
      <c r="J681" s="209"/>
      <c r="K681" s="209"/>
      <c r="L681" s="209"/>
      <c r="M681" s="209"/>
      <c r="N681" s="209"/>
      <c r="O681" s="209"/>
      <c r="P681" s="209"/>
      <c r="Q681" s="209"/>
      <c r="R681" s="209"/>
      <c r="S681" s="209"/>
      <c r="T681" s="209"/>
      <c r="U681" s="209"/>
      <c r="V681" s="209"/>
      <c r="W681" s="209"/>
      <c r="X681" s="209"/>
      <c r="Y681" s="209"/>
      <c r="Z681" s="209"/>
      <c r="AA681" s="209"/>
      <c r="AB681" s="209"/>
      <c r="AC681" s="209"/>
      <c r="AD681" s="209"/>
      <c r="AE681" s="209"/>
      <c r="AF681" s="209"/>
      <c r="AG681" s="209"/>
      <c r="AH681" s="209"/>
      <c r="AI681" s="209"/>
      <c r="AJ681" s="209"/>
      <c r="AK681" s="209"/>
      <c r="AL681" s="209"/>
      <c r="AM681" s="209"/>
      <c r="AN681" s="209"/>
      <c r="AO681" s="209"/>
      <c r="AP681" s="209"/>
      <c r="AQ681" s="209"/>
    </row>
    <row r="682" spans="1:43">
      <c r="A682" s="209"/>
      <c r="B682" s="209"/>
      <c r="C682" s="209"/>
      <c r="D682" s="209"/>
      <c r="E682" s="209"/>
      <c r="F682" s="209"/>
      <c r="G682" s="209"/>
      <c r="H682" s="209"/>
      <c r="I682" s="209"/>
      <c r="J682" s="209"/>
      <c r="K682" s="209"/>
      <c r="L682" s="209"/>
      <c r="M682" s="209"/>
      <c r="N682" s="209"/>
      <c r="O682" s="209"/>
      <c r="P682" s="209"/>
      <c r="Q682" s="209"/>
      <c r="R682" s="209"/>
      <c r="S682" s="209"/>
      <c r="T682" s="209"/>
      <c r="U682" s="209"/>
      <c r="V682" s="209"/>
      <c r="W682" s="209"/>
      <c r="X682" s="209"/>
      <c r="Y682" s="209"/>
      <c r="Z682" s="209"/>
      <c r="AA682" s="209"/>
      <c r="AB682" s="209"/>
      <c r="AC682" s="209"/>
      <c r="AD682" s="209"/>
      <c r="AE682" s="209"/>
      <c r="AF682" s="209"/>
      <c r="AG682" s="209"/>
      <c r="AH682" s="209"/>
      <c r="AI682" s="209"/>
      <c r="AJ682" s="209"/>
      <c r="AK682" s="209"/>
      <c r="AL682" s="209"/>
      <c r="AM682" s="209"/>
      <c r="AN682" s="209"/>
      <c r="AO682" s="209"/>
      <c r="AP682" s="209"/>
      <c r="AQ682" s="209"/>
    </row>
    <row r="683" spans="1:43">
      <c r="A683" s="209"/>
      <c r="B683" s="209"/>
      <c r="C683" s="209"/>
      <c r="D683" s="209"/>
      <c r="E683" s="209"/>
      <c r="F683" s="209"/>
      <c r="G683" s="209"/>
      <c r="H683" s="209"/>
      <c r="I683" s="209"/>
      <c r="J683" s="209"/>
      <c r="K683" s="209"/>
      <c r="L683" s="209"/>
      <c r="M683" s="209"/>
      <c r="N683" s="209"/>
      <c r="O683" s="209"/>
      <c r="P683" s="209"/>
      <c r="Q683" s="209"/>
      <c r="R683" s="209"/>
      <c r="S683" s="209"/>
      <c r="T683" s="209"/>
      <c r="U683" s="209"/>
      <c r="V683" s="209"/>
      <c r="W683" s="209"/>
      <c r="X683" s="209"/>
      <c r="Y683" s="209"/>
      <c r="Z683" s="209"/>
      <c r="AA683" s="209"/>
      <c r="AB683" s="209"/>
      <c r="AC683" s="209"/>
      <c r="AD683" s="209"/>
      <c r="AE683" s="209"/>
      <c r="AF683" s="209"/>
      <c r="AG683" s="209"/>
      <c r="AH683" s="209"/>
      <c r="AI683" s="209"/>
      <c r="AJ683" s="209"/>
      <c r="AK683" s="209"/>
      <c r="AL683" s="209"/>
      <c r="AM683" s="209"/>
      <c r="AN683" s="209"/>
      <c r="AO683" s="209"/>
      <c r="AP683" s="209"/>
      <c r="AQ683" s="209"/>
    </row>
    <row r="684" spans="1:43">
      <c r="A684" s="209"/>
      <c r="B684" s="209"/>
      <c r="C684" s="209"/>
      <c r="D684" s="209"/>
      <c r="E684" s="209"/>
      <c r="F684" s="209"/>
      <c r="G684" s="209"/>
      <c r="H684" s="209"/>
      <c r="I684" s="209"/>
      <c r="J684" s="209"/>
      <c r="K684" s="209"/>
      <c r="L684" s="209"/>
      <c r="M684" s="209"/>
      <c r="N684" s="209"/>
      <c r="O684" s="209"/>
      <c r="P684" s="209"/>
      <c r="Q684" s="209"/>
      <c r="R684" s="209"/>
      <c r="S684" s="209"/>
      <c r="T684" s="209"/>
      <c r="U684" s="209"/>
      <c r="V684" s="209"/>
      <c r="W684" s="209"/>
      <c r="X684" s="209"/>
      <c r="Y684" s="209"/>
      <c r="Z684" s="209"/>
      <c r="AA684" s="209"/>
      <c r="AB684" s="209"/>
      <c r="AC684" s="209"/>
      <c r="AD684" s="209"/>
      <c r="AE684" s="209"/>
      <c r="AF684" s="209"/>
      <c r="AG684" s="209"/>
      <c r="AH684" s="209"/>
      <c r="AI684" s="209"/>
      <c r="AJ684" s="209"/>
      <c r="AK684" s="209"/>
      <c r="AL684" s="209"/>
      <c r="AM684" s="209"/>
      <c r="AN684" s="209"/>
      <c r="AO684" s="209"/>
      <c r="AP684" s="209"/>
      <c r="AQ684" s="209"/>
    </row>
    <row r="685" spans="1:43">
      <c r="A685" s="209"/>
      <c r="B685" s="209"/>
      <c r="C685" s="209"/>
      <c r="D685" s="209"/>
      <c r="E685" s="209"/>
      <c r="F685" s="209"/>
      <c r="G685" s="209"/>
      <c r="H685" s="209"/>
      <c r="I685" s="209"/>
      <c r="J685" s="209"/>
      <c r="K685" s="209"/>
      <c r="L685" s="209"/>
      <c r="M685" s="209"/>
      <c r="N685" s="209"/>
      <c r="O685" s="209"/>
      <c r="P685" s="209"/>
      <c r="Q685" s="209"/>
      <c r="R685" s="209"/>
      <c r="S685" s="209"/>
      <c r="T685" s="209"/>
      <c r="U685" s="209"/>
      <c r="V685" s="209"/>
      <c r="W685" s="209"/>
      <c r="X685" s="209"/>
      <c r="Y685" s="209"/>
      <c r="Z685" s="209"/>
      <c r="AA685" s="209"/>
      <c r="AB685" s="209"/>
      <c r="AC685" s="209"/>
      <c r="AD685" s="209"/>
      <c r="AE685" s="209"/>
      <c r="AF685" s="209"/>
      <c r="AG685" s="209"/>
      <c r="AH685" s="209"/>
      <c r="AI685" s="209"/>
      <c r="AJ685" s="209"/>
      <c r="AK685" s="209"/>
      <c r="AL685" s="209"/>
      <c r="AM685" s="209"/>
      <c r="AN685" s="209"/>
      <c r="AO685" s="209"/>
      <c r="AP685" s="209"/>
      <c r="AQ685" s="209"/>
    </row>
    <row r="686" spans="1:43">
      <c r="A686" s="209"/>
      <c r="B686" s="209"/>
      <c r="C686" s="209"/>
      <c r="D686" s="209"/>
      <c r="E686" s="209"/>
      <c r="F686" s="209"/>
      <c r="G686" s="209"/>
      <c r="H686" s="209"/>
      <c r="I686" s="209"/>
      <c r="J686" s="209"/>
      <c r="K686" s="209"/>
      <c r="L686" s="209"/>
      <c r="M686" s="209"/>
      <c r="N686" s="209"/>
      <c r="O686" s="209"/>
      <c r="P686" s="209"/>
      <c r="Q686" s="209"/>
      <c r="R686" s="209"/>
      <c r="S686" s="209"/>
      <c r="T686" s="209"/>
      <c r="U686" s="209"/>
      <c r="V686" s="209"/>
      <c r="W686" s="209"/>
      <c r="X686" s="209"/>
      <c r="Y686" s="209"/>
      <c r="Z686" s="209"/>
      <c r="AA686" s="209"/>
      <c r="AB686" s="209"/>
      <c r="AC686" s="209"/>
      <c r="AD686" s="209"/>
      <c r="AE686" s="209"/>
      <c r="AF686" s="209"/>
      <c r="AG686" s="209"/>
      <c r="AH686" s="209"/>
      <c r="AI686" s="209"/>
      <c r="AJ686" s="209"/>
      <c r="AK686" s="209"/>
      <c r="AL686" s="209"/>
      <c r="AM686" s="209"/>
      <c r="AN686" s="209"/>
      <c r="AO686" s="209"/>
      <c r="AP686" s="209"/>
      <c r="AQ686" s="209"/>
    </row>
    <row r="687" spans="1:43">
      <c r="A687" s="209"/>
      <c r="B687" s="209"/>
      <c r="C687" s="209"/>
      <c r="D687" s="209"/>
      <c r="E687" s="209"/>
      <c r="F687" s="209"/>
      <c r="G687" s="209"/>
      <c r="H687" s="209"/>
      <c r="I687" s="209"/>
      <c r="J687" s="209"/>
      <c r="K687" s="209"/>
      <c r="L687" s="209"/>
      <c r="M687" s="209"/>
      <c r="N687" s="209"/>
      <c r="O687" s="209"/>
      <c r="P687" s="209"/>
      <c r="Q687" s="209"/>
      <c r="R687" s="209"/>
      <c r="S687" s="209"/>
      <c r="T687" s="209"/>
      <c r="U687" s="209"/>
      <c r="V687" s="209"/>
      <c r="W687" s="209"/>
      <c r="X687" s="209"/>
      <c r="Y687" s="209"/>
      <c r="Z687" s="209"/>
      <c r="AA687" s="209"/>
      <c r="AB687" s="209"/>
      <c r="AC687" s="209"/>
      <c r="AD687" s="209"/>
      <c r="AE687" s="209"/>
      <c r="AF687" s="209"/>
      <c r="AG687" s="209"/>
      <c r="AH687" s="209"/>
      <c r="AI687" s="209"/>
      <c r="AJ687" s="209"/>
      <c r="AK687" s="209"/>
      <c r="AL687" s="209"/>
      <c r="AM687" s="209"/>
      <c r="AN687" s="209"/>
      <c r="AO687" s="209"/>
      <c r="AP687" s="209"/>
      <c r="AQ687" s="209"/>
    </row>
    <row r="688" spans="1:43">
      <c r="A688" s="209"/>
      <c r="B688" s="209"/>
      <c r="C688" s="209"/>
      <c r="D688" s="209"/>
      <c r="E688" s="209"/>
      <c r="F688" s="209"/>
      <c r="G688" s="209"/>
      <c r="H688" s="209"/>
      <c r="I688" s="209"/>
      <c r="J688" s="209"/>
      <c r="K688" s="209"/>
      <c r="L688" s="209"/>
      <c r="M688" s="209"/>
      <c r="N688" s="209"/>
      <c r="O688" s="209"/>
      <c r="P688" s="209"/>
      <c r="Q688" s="209"/>
      <c r="R688" s="209"/>
      <c r="S688" s="209"/>
      <c r="T688" s="209"/>
      <c r="U688" s="209"/>
      <c r="V688" s="209"/>
      <c r="W688" s="209"/>
      <c r="X688" s="209"/>
      <c r="Y688" s="209"/>
      <c r="Z688" s="209"/>
      <c r="AA688" s="209"/>
      <c r="AB688" s="209"/>
      <c r="AC688" s="209"/>
      <c r="AD688" s="209"/>
      <c r="AE688" s="209"/>
      <c r="AF688" s="209"/>
      <c r="AG688" s="209"/>
      <c r="AH688" s="209"/>
      <c r="AI688" s="209"/>
      <c r="AJ688" s="209"/>
      <c r="AK688" s="209"/>
      <c r="AL688" s="209"/>
      <c r="AM688" s="209"/>
      <c r="AN688" s="209"/>
      <c r="AO688" s="209"/>
      <c r="AP688" s="209"/>
      <c r="AQ688" s="209"/>
    </row>
    <row r="689" spans="1:43">
      <c r="A689" s="209"/>
      <c r="B689" s="209"/>
      <c r="C689" s="209"/>
      <c r="D689" s="209"/>
      <c r="E689" s="209"/>
      <c r="F689" s="209"/>
      <c r="G689" s="209"/>
      <c r="H689" s="209"/>
      <c r="I689" s="209"/>
      <c r="J689" s="209"/>
      <c r="K689" s="209"/>
      <c r="L689" s="209"/>
      <c r="M689" s="209"/>
      <c r="N689" s="209"/>
      <c r="O689" s="209"/>
      <c r="P689" s="209"/>
      <c r="Q689" s="209"/>
      <c r="R689" s="209"/>
      <c r="S689" s="209"/>
      <c r="T689" s="209"/>
      <c r="U689" s="209"/>
      <c r="V689" s="209"/>
      <c r="W689" s="209"/>
      <c r="X689" s="209"/>
      <c r="Y689" s="209"/>
      <c r="Z689" s="209"/>
      <c r="AA689" s="209"/>
      <c r="AB689" s="209"/>
      <c r="AC689" s="209"/>
      <c r="AD689" s="209"/>
      <c r="AE689" s="209"/>
      <c r="AF689" s="209"/>
      <c r="AG689" s="209"/>
      <c r="AH689" s="209"/>
      <c r="AI689" s="209"/>
      <c r="AJ689" s="209"/>
      <c r="AK689" s="209"/>
      <c r="AL689" s="209"/>
      <c r="AM689" s="209"/>
      <c r="AN689" s="209"/>
      <c r="AO689" s="209"/>
      <c r="AP689" s="209"/>
      <c r="AQ689" s="209"/>
    </row>
    <row r="690" spans="1:43">
      <c r="A690" s="209"/>
      <c r="B690" s="209"/>
      <c r="C690" s="209"/>
      <c r="D690" s="209"/>
      <c r="E690" s="209"/>
      <c r="F690" s="209"/>
      <c r="G690" s="209"/>
      <c r="H690" s="209"/>
      <c r="I690" s="209"/>
      <c r="J690" s="209"/>
      <c r="K690" s="209"/>
      <c r="L690" s="209"/>
      <c r="M690" s="209"/>
      <c r="N690" s="209"/>
      <c r="O690" s="209"/>
      <c r="P690" s="209"/>
      <c r="Q690" s="209"/>
      <c r="R690" s="209"/>
      <c r="S690" s="209"/>
      <c r="T690" s="209"/>
      <c r="U690" s="209"/>
      <c r="V690" s="209"/>
      <c r="W690" s="209"/>
      <c r="X690" s="209"/>
      <c r="Y690" s="209"/>
      <c r="Z690" s="209"/>
      <c r="AA690" s="209"/>
      <c r="AB690" s="209"/>
      <c r="AC690" s="209"/>
      <c r="AD690" s="209"/>
      <c r="AE690" s="209"/>
      <c r="AF690" s="209"/>
      <c r="AG690" s="209"/>
      <c r="AH690" s="209"/>
      <c r="AI690" s="209"/>
      <c r="AJ690" s="209"/>
      <c r="AK690" s="209"/>
      <c r="AL690" s="209"/>
      <c r="AM690" s="209"/>
      <c r="AN690" s="209"/>
      <c r="AO690" s="209"/>
      <c r="AP690" s="209"/>
      <c r="AQ690" s="209"/>
    </row>
    <row r="691" spans="1:43">
      <c r="A691" s="209"/>
      <c r="B691" s="209"/>
      <c r="C691" s="209"/>
      <c r="D691" s="209"/>
      <c r="E691" s="209"/>
      <c r="F691" s="209"/>
      <c r="G691" s="209"/>
      <c r="H691" s="209"/>
      <c r="I691" s="209"/>
      <c r="J691" s="209"/>
      <c r="K691" s="209"/>
      <c r="L691" s="209"/>
      <c r="M691" s="209"/>
      <c r="N691" s="209"/>
      <c r="O691" s="209"/>
      <c r="P691" s="209"/>
      <c r="Q691" s="209"/>
      <c r="R691" s="209"/>
      <c r="S691" s="209"/>
      <c r="T691" s="209"/>
      <c r="U691" s="209"/>
      <c r="V691" s="209"/>
      <c r="W691" s="209"/>
      <c r="X691" s="209"/>
      <c r="Y691" s="209"/>
      <c r="Z691" s="209"/>
      <c r="AA691" s="209"/>
      <c r="AB691" s="209"/>
      <c r="AC691" s="209"/>
      <c r="AD691" s="209"/>
      <c r="AE691" s="209"/>
      <c r="AF691" s="209"/>
      <c r="AG691" s="209"/>
      <c r="AH691" s="209"/>
      <c r="AI691" s="209"/>
      <c r="AJ691" s="209"/>
      <c r="AK691" s="209"/>
      <c r="AL691" s="209"/>
      <c r="AM691" s="209"/>
      <c r="AN691" s="209"/>
      <c r="AO691" s="209"/>
      <c r="AP691" s="209"/>
      <c r="AQ691" s="209"/>
    </row>
    <row r="692" spans="1:43">
      <c r="A692" s="209"/>
      <c r="B692" s="209"/>
      <c r="C692" s="209"/>
      <c r="D692" s="209"/>
      <c r="E692" s="209"/>
      <c r="F692" s="209"/>
      <c r="G692" s="209"/>
      <c r="H692" s="209"/>
      <c r="I692" s="209"/>
      <c r="J692" s="209"/>
      <c r="K692" s="209"/>
      <c r="L692" s="209"/>
      <c r="M692" s="209"/>
      <c r="N692" s="209"/>
      <c r="O692" s="209"/>
      <c r="P692" s="209"/>
      <c r="Q692" s="209"/>
      <c r="R692" s="209"/>
      <c r="S692" s="209"/>
      <c r="T692" s="209"/>
      <c r="U692" s="209"/>
      <c r="V692" s="209"/>
      <c r="W692" s="209"/>
      <c r="X692" s="209"/>
      <c r="Y692" s="209"/>
      <c r="Z692" s="209"/>
      <c r="AA692" s="209"/>
      <c r="AB692" s="209"/>
      <c r="AC692" s="209"/>
      <c r="AD692" s="209"/>
      <c r="AE692" s="209"/>
      <c r="AF692" s="209"/>
      <c r="AG692" s="209"/>
      <c r="AH692" s="209"/>
      <c r="AI692" s="209"/>
      <c r="AJ692" s="209"/>
      <c r="AK692" s="209"/>
      <c r="AL692" s="209"/>
      <c r="AM692" s="209"/>
      <c r="AN692" s="209"/>
      <c r="AO692" s="209"/>
      <c r="AP692" s="209"/>
      <c r="AQ692" s="209"/>
    </row>
    <row r="693" spans="1:43">
      <c r="A693" s="209"/>
      <c r="B693" s="209"/>
      <c r="C693" s="209"/>
      <c r="D693" s="209"/>
      <c r="E693" s="209"/>
      <c r="F693" s="209"/>
      <c r="G693" s="209"/>
      <c r="H693" s="209"/>
      <c r="I693" s="209"/>
      <c r="J693" s="209"/>
      <c r="K693" s="209"/>
      <c r="L693" s="209"/>
      <c r="M693" s="209"/>
      <c r="N693" s="209"/>
      <c r="O693" s="209"/>
      <c r="P693" s="209"/>
      <c r="Q693" s="209"/>
      <c r="R693" s="209"/>
      <c r="S693" s="209"/>
      <c r="T693" s="209"/>
      <c r="U693" s="209"/>
      <c r="V693" s="209"/>
      <c r="W693" s="209"/>
      <c r="X693" s="209"/>
      <c r="Y693" s="209"/>
      <c r="Z693" s="209"/>
      <c r="AA693" s="209"/>
      <c r="AB693" s="209"/>
      <c r="AC693" s="209"/>
      <c r="AD693" s="209"/>
      <c r="AE693" s="209"/>
      <c r="AF693" s="209"/>
      <c r="AG693" s="209"/>
      <c r="AH693" s="209"/>
      <c r="AI693" s="209"/>
      <c r="AJ693" s="209"/>
      <c r="AK693" s="209"/>
      <c r="AL693" s="209"/>
      <c r="AM693" s="209"/>
      <c r="AN693" s="209"/>
      <c r="AO693" s="209"/>
      <c r="AP693" s="209"/>
      <c r="AQ693" s="209"/>
    </row>
    <row r="694" spans="1:43">
      <c r="A694" s="209"/>
      <c r="B694" s="209"/>
      <c r="C694" s="209"/>
      <c r="D694" s="209"/>
      <c r="E694" s="209"/>
      <c r="F694" s="209"/>
      <c r="G694" s="209"/>
      <c r="H694" s="209"/>
      <c r="I694" s="209"/>
      <c r="J694" s="209"/>
      <c r="K694" s="209"/>
      <c r="L694" s="209"/>
      <c r="M694" s="209"/>
      <c r="N694" s="209"/>
      <c r="O694" s="209"/>
      <c r="P694" s="209"/>
      <c r="Q694" s="209"/>
      <c r="R694" s="209"/>
      <c r="S694" s="209"/>
      <c r="T694" s="209"/>
      <c r="U694" s="209"/>
      <c r="V694" s="209"/>
      <c r="W694" s="209"/>
      <c r="X694" s="209"/>
      <c r="Y694" s="209"/>
      <c r="Z694" s="209"/>
      <c r="AA694" s="209"/>
      <c r="AB694" s="209"/>
      <c r="AC694" s="209"/>
      <c r="AD694" s="209"/>
      <c r="AE694" s="209"/>
      <c r="AF694" s="209"/>
      <c r="AG694" s="209"/>
      <c r="AH694" s="209"/>
      <c r="AI694" s="209"/>
      <c r="AJ694" s="209"/>
      <c r="AK694" s="209"/>
      <c r="AL694" s="209"/>
      <c r="AM694" s="209"/>
      <c r="AN694" s="209"/>
      <c r="AO694" s="209"/>
      <c r="AP694" s="209"/>
      <c r="AQ694" s="209"/>
    </row>
    <row r="695" spans="1:43">
      <c r="A695" s="209"/>
      <c r="B695" s="209"/>
      <c r="C695" s="209"/>
      <c r="D695" s="209"/>
      <c r="E695" s="209"/>
      <c r="F695" s="209"/>
      <c r="G695" s="209"/>
      <c r="H695" s="209"/>
      <c r="I695" s="209"/>
      <c r="J695" s="209"/>
      <c r="K695" s="209"/>
      <c r="L695" s="209"/>
      <c r="M695" s="209"/>
      <c r="N695" s="209"/>
      <c r="O695" s="209"/>
      <c r="P695" s="209"/>
      <c r="Q695" s="209"/>
      <c r="R695" s="209"/>
      <c r="S695" s="209"/>
      <c r="T695" s="209"/>
      <c r="U695" s="209"/>
      <c r="V695" s="209"/>
      <c r="W695" s="209"/>
      <c r="X695" s="209"/>
      <c r="Y695" s="209"/>
      <c r="Z695" s="209"/>
      <c r="AA695" s="209"/>
      <c r="AB695" s="209"/>
      <c r="AC695" s="209"/>
      <c r="AD695" s="209"/>
      <c r="AE695" s="209"/>
      <c r="AF695" s="209"/>
      <c r="AG695" s="209"/>
      <c r="AH695" s="209"/>
      <c r="AI695" s="209"/>
      <c r="AJ695" s="209"/>
      <c r="AK695" s="209"/>
      <c r="AL695" s="209"/>
      <c r="AM695" s="209"/>
      <c r="AN695" s="209"/>
      <c r="AO695" s="209"/>
      <c r="AP695" s="209"/>
      <c r="AQ695" s="209"/>
    </row>
    <row r="696" spans="1:43">
      <c r="A696" s="209"/>
      <c r="B696" s="209"/>
      <c r="C696" s="209"/>
      <c r="D696" s="209"/>
      <c r="E696" s="209"/>
      <c r="F696" s="209"/>
      <c r="G696" s="209"/>
      <c r="H696" s="209"/>
      <c r="I696" s="209"/>
      <c r="J696" s="209"/>
      <c r="K696" s="209"/>
      <c r="L696" s="209"/>
      <c r="M696" s="209"/>
      <c r="N696" s="209"/>
      <c r="O696" s="209"/>
      <c r="P696" s="209"/>
      <c r="Q696" s="209"/>
      <c r="R696" s="209"/>
      <c r="S696" s="209"/>
      <c r="T696" s="209"/>
      <c r="U696" s="209"/>
      <c r="V696" s="209"/>
      <c r="W696" s="209"/>
      <c r="X696" s="209"/>
      <c r="Y696" s="209"/>
      <c r="Z696" s="209"/>
      <c r="AA696" s="209"/>
      <c r="AB696" s="209"/>
      <c r="AC696" s="209"/>
      <c r="AD696" s="209"/>
      <c r="AE696" s="209"/>
      <c r="AF696" s="209"/>
      <c r="AG696" s="209"/>
      <c r="AH696" s="209"/>
      <c r="AI696" s="209"/>
      <c r="AJ696" s="209"/>
      <c r="AK696" s="209"/>
      <c r="AL696" s="209"/>
      <c r="AM696" s="209"/>
      <c r="AN696" s="209"/>
      <c r="AO696" s="209"/>
      <c r="AP696" s="209"/>
      <c r="AQ696" s="209"/>
    </row>
    <row r="697" spans="1:43">
      <c r="A697" s="209"/>
      <c r="B697" s="209"/>
      <c r="C697" s="209"/>
      <c r="D697" s="209"/>
      <c r="E697" s="209"/>
      <c r="F697" s="209"/>
      <c r="G697" s="209"/>
      <c r="H697" s="209"/>
      <c r="I697" s="209"/>
      <c r="J697" s="209"/>
      <c r="K697" s="209"/>
      <c r="L697" s="209"/>
      <c r="M697" s="209"/>
      <c r="N697" s="209"/>
      <c r="O697" s="209"/>
      <c r="P697" s="209"/>
      <c r="Q697" s="209"/>
      <c r="R697" s="209"/>
      <c r="S697" s="209"/>
      <c r="T697" s="209"/>
      <c r="U697" s="209"/>
      <c r="V697" s="209"/>
      <c r="W697" s="209"/>
      <c r="X697" s="209"/>
      <c r="Y697" s="209"/>
      <c r="Z697" s="209"/>
      <c r="AA697" s="209"/>
      <c r="AB697" s="209"/>
      <c r="AC697" s="209"/>
      <c r="AD697" s="209"/>
      <c r="AE697" s="209"/>
      <c r="AF697" s="209"/>
      <c r="AG697" s="209"/>
      <c r="AH697" s="209"/>
      <c r="AI697" s="209"/>
      <c r="AJ697" s="209"/>
      <c r="AK697" s="209"/>
      <c r="AL697" s="209"/>
      <c r="AM697" s="209"/>
      <c r="AN697" s="209"/>
      <c r="AO697" s="209"/>
      <c r="AP697" s="209"/>
      <c r="AQ697" s="209"/>
    </row>
    <row r="698" spans="1:43">
      <c r="A698" s="209"/>
      <c r="B698" s="209"/>
      <c r="C698" s="209"/>
      <c r="D698" s="209"/>
      <c r="E698" s="209"/>
      <c r="F698" s="209"/>
      <c r="G698" s="209"/>
      <c r="H698" s="209"/>
      <c r="I698" s="209"/>
      <c r="J698" s="209"/>
      <c r="K698" s="209"/>
      <c r="L698" s="209"/>
      <c r="M698" s="209"/>
      <c r="N698" s="209"/>
      <c r="O698" s="209"/>
      <c r="P698" s="209"/>
      <c r="Q698" s="209"/>
      <c r="R698" s="209"/>
      <c r="S698" s="209"/>
      <c r="T698" s="209"/>
      <c r="U698" s="209"/>
      <c r="V698" s="209"/>
      <c r="W698" s="209"/>
      <c r="X698" s="209"/>
      <c r="Y698" s="209"/>
      <c r="Z698" s="209"/>
      <c r="AA698" s="209"/>
      <c r="AB698" s="209"/>
      <c r="AC698" s="209"/>
      <c r="AD698" s="209"/>
      <c r="AE698" s="209"/>
      <c r="AF698" s="209"/>
      <c r="AG698" s="209"/>
      <c r="AH698" s="209"/>
      <c r="AI698" s="209"/>
      <c r="AJ698" s="209"/>
      <c r="AK698" s="209"/>
      <c r="AL698" s="209"/>
      <c r="AM698" s="209"/>
      <c r="AN698" s="209"/>
      <c r="AO698" s="209"/>
      <c r="AP698" s="209"/>
      <c r="AQ698" s="209"/>
    </row>
    <row r="699" spans="1:43">
      <c r="A699" s="209"/>
      <c r="B699" s="209"/>
      <c r="C699" s="209"/>
      <c r="D699" s="209"/>
      <c r="E699" s="209"/>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row>
    <row r="700" spans="1:43">
      <c r="A700" s="209"/>
      <c r="B700" s="209"/>
      <c r="C700" s="209"/>
      <c r="D700" s="209"/>
      <c r="E700" s="209"/>
      <c r="F700" s="209"/>
      <c r="G700" s="209"/>
      <c r="H700" s="209"/>
      <c r="I700" s="209"/>
      <c r="J700" s="209"/>
      <c r="K700" s="209"/>
      <c r="L700" s="209"/>
      <c r="M700" s="209"/>
      <c r="N700" s="209"/>
      <c r="O700" s="209"/>
      <c r="P700" s="209"/>
      <c r="Q700" s="209"/>
      <c r="R700" s="209"/>
      <c r="S700" s="209"/>
      <c r="T700" s="209"/>
      <c r="U700" s="209"/>
      <c r="V700" s="209"/>
      <c r="W700" s="209"/>
      <c r="X700" s="209"/>
      <c r="Y700" s="209"/>
      <c r="Z700" s="209"/>
      <c r="AA700" s="209"/>
      <c r="AB700" s="209"/>
      <c r="AC700" s="209"/>
      <c r="AD700" s="209"/>
      <c r="AE700" s="209"/>
      <c r="AF700" s="209"/>
      <c r="AG700" s="209"/>
      <c r="AH700" s="209"/>
      <c r="AI700" s="209"/>
      <c r="AJ700" s="209"/>
      <c r="AK700" s="209"/>
      <c r="AL700" s="209"/>
      <c r="AM700" s="209"/>
      <c r="AN700" s="209"/>
      <c r="AO700" s="209"/>
      <c r="AP700" s="209"/>
      <c r="AQ700" s="209"/>
    </row>
    <row r="701" spans="1:43">
      <c r="A701" s="209"/>
      <c r="B701" s="209"/>
      <c r="C701" s="209"/>
      <c r="D701" s="209"/>
      <c r="E701" s="209"/>
      <c r="F701" s="209"/>
      <c r="G701" s="209"/>
      <c r="H701" s="209"/>
      <c r="I701" s="209"/>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c r="AI701" s="209"/>
      <c r="AJ701" s="209"/>
      <c r="AK701" s="209"/>
      <c r="AL701" s="209"/>
      <c r="AM701" s="209"/>
      <c r="AN701" s="209"/>
      <c r="AO701" s="209"/>
      <c r="AP701" s="209"/>
      <c r="AQ701" s="209"/>
    </row>
    <row r="702" spans="1:43">
      <c r="A702" s="209"/>
      <c r="B702" s="209"/>
      <c r="C702" s="209"/>
      <c r="D702" s="209"/>
      <c r="E702" s="209"/>
      <c r="F702" s="209"/>
      <c r="G702" s="209"/>
      <c r="H702" s="209"/>
      <c r="I702" s="209"/>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c r="AI702" s="209"/>
      <c r="AJ702" s="209"/>
      <c r="AK702" s="209"/>
      <c r="AL702" s="209"/>
      <c r="AM702" s="209"/>
      <c r="AN702" s="209"/>
      <c r="AO702" s="209"/>
      <c r="AP702" s="209"/>
      <c r="AQ702" s="209"/>
    </row>
    <row r="703" spans="1:43">
      <c r="A703" s="209"/>
      <c r="B703" s="209"/>
      <c r="C703" s="209"/>
      <c r="D703" s="209"/>
      <c r="E703" s="209"/>
      <c r="F703" s="209"/>
      <c r="G703" s="209"/>
      <c r="H703" s="209"/>
      <c r="I703" s="209"/>
      <c r="J703" s="209"/>
      <c r="K703" s="209"/>
      <c r="L703" s="209"/>
      <c r="M703" s="209"/>
      <c r="N703" s="209"/>
      <c r="O703" s="209"/>
      <c r="P703" s="209"/>
      <c r="Q703" s="209"/>
      <c r="R703" s="209"/>
      <c r="S703" s="209"/>
      <c r="T703" s="209"/>
      <c r="U703" s="209"/>
      <c r="V703" s="209"/>
      <c r="W703" s="209"/>
      <c r="X703" s="209"/>
      <c r="Y703" s="209"/>
      <c r="Z703" s="209"/>
      <c r="AA703" s="209"/>
      <c r="AB703" s="209"/>
      <c r="AC703" s="209"/>
      <c r="AD703" s="209"/>
      <c r="AE703" s="209"/>
      <c r="AF703" s="209"/>
      <c r="AG703" s="209"/>
      <c r="AH703" s="209"/>
      <c r="AI703" s="209"/>
      <c r="AJ703" s="209"/>
      <c r="AK703" s="209"/>
      <c r="AL703" s="209"/>
      <c r="AM703" s="209"/>
      <c r="AN703" s="209"/>
      <c r="AO703" s="209"/>
      <c r="AP703" s="209"/>
      <c r="AQ703" s="209"/>
    </row>
    <row r="704" spans="1:43">
      <c r="A704" s="209"/>
      <c r="B704" s="209"/>
      <c r="C704" s="209"/>
      <c r="D704" s="209"/>
      <c r="E704" s="209"/>
      <c r="F704" s="209"/>
      <c r="G704" s="209"/>
      <c r="H704" s="209"/>
      <c r="I704" s="209"/>
      <c r="J704" s="209"/>
      <c r="K704" s="209"/>
      <c r="L704" s="209"/>
      <c r="M704" s="209"/>
      <c r="N704" s="209"/>
      <c r="O704" s="209"/>
      <c r="P704" s="209"/>
      <c r="Q704" s="209"/>
      <c r="R704" s="209"/>
      <c r="S704" s="209"/>
      <c r="T704" s="209"/>
      <c r="U704" s="209"/>
      <c r="V704" s="209"/>
      <c r="W704" s="209"/>
      <c r="X704" s="209"/>
      <c r="Y704" s="209"/>
      <c r="Z704" s="209"/>
      <c r="AA704" s="209"/>
      <c r="AB704" s="209"/>
      <c r="AC704" s="209"/>
      <c r="AD704" s="209"/>
      <c r="AE704" s="209"/>
      <c r="AF704" s="209"/>
      <c r="AG704" s="209"/>
      <c r="AH704" s="209"/>
      <c r="AI704" s="209"/>
      <c r="AJ704" s="209"/>
      <c r="AK704" s="209"/>
      <c r="AL704" s="209"/>
      <c r="AM704" s="209"/>
      <c r="AN704" s="209"/>
      <c r="AO704" s="209"/>
      <c r="AP704" s="209"/>
      <c r="AQ704" s="209"/>
    </row>
    <row r="705" spans="1:43">
      <c r="A705" s="209"/>
      <c r="B705" s="209"/>
      <c r="C705" s="209"/>
      <c r="D705" s="209"/>
      <c r="E705" s="209"/>
      <c r="F705" s="209"/>
      <c r="G705" s="209"/>
      <c r="H705" s="209"/>
      <c r="I705" s="209"/>
      <c r="J705" s="209"/>
      <c r="K705" s="209"/>
      <c r="L705" s="209"/>
      <c r="M705" s="209"/>
      <c r="N705" s="209"/>
      <c r="O705" s="209"/>
      <c r="P705" s="209"/>
      <c r="Q705" s="209"/>
      <c r="R705" s="209"/>
      <c r="S705" s="209"/>
      <c r="T705" s="209"/>
      <c r="U705" s="209"/>
      <c r="V705" s="209"/>
      <c r="W705" s="209"/>
      <c r="X705" s="209"/>
      <c r="Y705" s="209"/>
      <c r="Z705" s="209"/>
      <c r="AA705" s="209"/>
      <c r="AB705" s="209"/>
      <c r="AC705" s="209"/>
      <c r="AD705" s="209"/>
      <c r="AE705" s="209"/>
      <c r="AF705" s="209"/>
      <c r="AG705" s="209"/>
      <c r="AH705" s="209"/>
      <c r="AI705" s="209"/>
      <c r="AJ705" s="209"/>
      <c r="AK705" s="209"/>
      <c r="AL705" s="209"/>
      <c r="AM705" s="209"/>
      <c r="AN705" s="209"/>
      <c r="AO705" s="209"/>
      <c r="AP705" s="209"/>
      <c r="AQ705" s="209"/>
    </row>
    <row r="706" spans="1:43">
      <c r="A706" s="209"/>
      <c r="B706" s="209"/>
      <c r="C706" s="209"/>
      <c r="D706" s="209"/>
      <c r="E706" s="209"/>
      <c r="F706" s="209"/>
      <c r="G706" s="209"/>
      <c r="H706" s="209"/>
      <c r="I706" s="209"/>
      <c r="J706" s="209"/>
      <c r="K706" s="209"/>
      <c r="L706" s="209"/>
      <c r="M706" s="209"/>
      <c r="N706" s="209"/>
      <c r="O706" s="209"/>
      <c r="P706" s="209"/>
      <c r="Q706" s="209"/>
      <c r="R706" s="209"/>
      <c r="S706" s="209"/>
      <c r="T706" s="209"/>
      <c r="U706" s="209"/>
      <c r="V706" s="209"/>
      <c r="W706" s="209"/>
      <c r="X706" s="209"/>
      <c r="Y706" s="209"/>
      <c r="Z706" s="209"/>
      <c r="AA706" s="209"/>
      <c r="AB706" s="209"/>
      <c r="AC706" s="209"/>
      <c r="AD706" s="209"/>
      <c r="AE706" s="209"/>
      <c r="AF706" s="209"/>
      <c r="AG706" s="209"/>
      <c r="AH706" s="209"/>
      <c r="AI706" s="209"/>
      <c r="AJ706" s="209"/>
      <c r="AK706" s="209"/>
      <c r="AL706" s="209"/>
      <c r="AM706" s="209"/>
      <c r="AN706" s="209"/>
      <c r="AO706" s="209"/>
      <c r="AP706" s="209"/>
      <c r="AQ706" s="209"/>
    </row>
    <row r="707" spans="1:43">
      <c r="A707" s="209"/>
      <c r="B707" s="209"/>
      <c r="C707" s="209"/>
      <c r="D707" s="209"/>
      <c r="E707" s="209"/>
      <c r="F707" s="209"/>
      <c r="G707" s="209"/>
      <c r="H707" s="209"/>
      <c r="I707" s="209"/>
      <c r="J707" s="209"/>
      <c r="K707" s="209"/>
      <c r="L707" s="209"/>
      <c r="M707" s="209"/>
      <c r="N707" s="209"/>
      <c r="O707" s="209"/>
      <c r="P707" s="209"/>
      <c r="Q707" s="209"/>
      <c r="R707" s="209"/>
      <c r="S707" s="209"/>
      <c r="T707" s="209"/>
      <c r="U707" s="209"/>
      <c r="V707" s="209"/>
      <c r="W707" s="209"/>
      <c r="X707" s="209"/>
      <c r="Y707" s="209"/>
      <c r="Z707" s="209"/>
      <c r="AA707" s="209"/>
      <c r="AB707" s="209"/>
      <c r="AC707" s="209"/>
      <c r="AD707" s="209"/>
      <c r="AE707" s="209"/>
      <c r="AF707" s="209"/>
      <c r="AG707" s="209"/>
      <c r="AH707" s="209"/>
      <c r="AI707" s="209"/>
      <c r="AJ707" s="209"/>
      <c r="AK707" s="209"/>
      <c r="AL707" s="209"/>
      <c r="AM707" s="209"/>
      <c r="AN707" s="209"/>
      <c r="AO707" s="209"/>
      <c r="AP707" s="209"/>
      <c r="AQ707" s="209"/>
    </row>
    <row r="708" spans="1:43">
      <c r="A708" s="209"/>
      <c r="B708" s="209"/>
      <c r="C708" s="209"/>
      <c r="D708" s="209"/>
      <c r="E708" s="209"/>
      <c r="F708" s="209"/>
      <c r="G708" s="209"/>
      <c r="H708" s="209"/>
      <c r="I708" s="209"/>
      <c r="J708" s="209"/>
      <c r="K708" s="209"/>
      <c r="L708" s="209"/>
      <c r="M708" s="209"/>
      <c r="N708" s="209"/>
      <c r="O708" s="209"/>
      <c r="P708" s="209"/>
      <c r="Q708" s="209"/>
      <c r="R708" s="209"/>
      <c r="S708" s="209"/>
      <c r="T708" s="209"/>
      <c r="U708" s="209"/>
      <c r="V708" s="209"/>
      <c r="W708" s="209"/>
      <c r="X708" s="209"/>
      <c r="Y708" s="209"/>
      <c r="Z708" s="209"/>
      <c r="AA708" s="209"/>
      <c r="AB708" s="209"/>
      <c r="AC708" s="209"/>
      <c r="AD708" s="209"/>
      <c r="AE708" s="209"/>
      <c r="AF708" s="209"/>
      <c r="AG708" s="209"/>
      <c r="AH708" s="209"/>
      <c r="AI708" s="209"/>
      <c r="AJ708" s="209"/>
      <c r="AK708" s="209"/>
      <c r="AL708" s="209"/>
      <c r="AM708" s="209"/>
      <c r="AN708" s="209"/>
      <c r="AO708" s="209"/>
      <c r="AP708" s="209"/>
      <c r="AQ708" s="209"/>
    </row>
    <row r="709" spans="1:43">
      <c r="A709" s="209"/>
      <c r="B709" s="209"/>
      <c r="C709" s="209"/>
      <c r="D709" s="209"/>
      <c r="E709" s="209"/>
      <c r="F709" s="209"/>
      <c r="G709" s="209"/>
      <c r="H709" s="209"/>
      <c r="I709" s="209"/>
      <c r="J709" s="209"/>
      <c r="K709" s="209"/>
      <c r="L709" s="209"/>
      <c r="M709" s="209"/>
      <c r="N709" s="209"/>
      <c r="O709" s="209"/>
      <c r="P709" s="209"/>
      <c r="Q709" s="209"/>
      <c r="R709" s="209"/>
      <c r="S709" s="209"/>
      <c r="T709" s="209"/>
      <c r="U709" s="209"/>
      <c r="V709" s="209"/>
      <c r="W709" s="209"/>
      <c r="X709" s="209"/>
      <c r="Y709" s="209"/>
      <c r="Z709" s="209"/>
      <c r="AA709" s="209"/>
      <c r="AB709" s="209"/>
      <c r="AC709" s="209"/>
      <c r="AD709" s="209"/>
      <c r="AE709" s="209"/>
      <c r="AF709" s="209"/>
      <c r="AG709" s="209"/>
      <c r="AH709" s="209"/>
      <c r="AI709" s="209"/>
      <c r="AJ709" s="209"/>
      <c r="AK709" s="209"/>
      <c r="AL709" s="209"/>
      <c r="AM709" s="209"/>
      <c r="AN709" s="209"/>
      <c r="AO709" s="209"/>
      <c r="AP709" s="209"/>
      <c r="AQ709" s="209"/>
    </row>
    <row r="710" spans="1:43">
      <c r="A710" s="209"/>
      <c r="B710" s="209"/>
      <c r="C710" s="209"/>
      <c r="D710" s="209"/>
      <c r="E710" s="209"/>
      <c r="F710" s="209"/>
      <c r="G710" s="209"/>
      <c r="H710" s="209"/>
      <c r="I710" s="209"/>
      <c r="J710" s="209"/>
      <c r="K710" s="209"/>
      <c r="L710" s="209"/>
      <c r="M710" s="209"/>
      <c r="N710" s="209"/>
      <c r="O710" s="209"/>
      <c r="P710" s="209"/>
      <c r="Q710" s="209"/>
      <c r="R710" s="209"/>
      <c r="S710" s="209"/>
      <c r="T710" s="209"/>
      <c r="U710" s="209"/>
      <c r="V710" s="209"/>
      <c r="W710" s="209"/>
      <c r="X710" s="209"/>
      <c r="Y710" s="209"/>
      <c r="Z710" s="209"/>
      <c r="AA710" s="209"/>
      <c r="AB710" s="209"/>
      <c r="AC710" s="209"/>
      <c r="AD710" s="209"/>
      <c r="AE710" s="209"/>
      <c r="AF710" s="209"/>
      <c r="AG710" s="209"/>
      <c r="AH710" s="209"/>
      <c r="AI710" s="209"/>
      <c r="AJ710" s="209"/>
      <c r="AK710" s="209"/>
      <c r="AL710" s="209"/>
      <c r="AM710" s="209"/>
      <c r="AN710" s="209"/>
      <c r="AO710" s="209"/>
      <c r="AP710" s="209"/>
      <c r="AQ710" s="209"/>
    </row>
    <row r="711" spans="1:43">
      <c r="A711" s="209"/>
      <c r="B711" s="209"/>
      <c r="C711" s="209"/>
      <c r="D711" s="209"/>
      <c r="E711" s="209"/>
      <c r="F711" s="209"/>
      <c r="G711" s="209"/>
      <c r="H711" s="209"/>
      <c r="I711" s="209"/>
      <c r="J711" s="209"/>
      <c r="K711" s="209"/>
      <c r="L711" s="209"/>
      <c r="M711" s="209"/>
      <c r="N711" s="209"/>
      <c r="O711" s="209"/>
      <c r="P711" s="209"/>
      <c r="Q711" s="209"/>
      <c r="R711" s="209"/>
      <c r="S711" s="209"/>
      <c r="T711" s="209"/>
      <c r="U711" s="209"/>
      <c r="V711" s="209"/>
      <c r="W711" s="209"/>
      <c r="X711" s="209"/>
      <c r="Y711" s="209"/>
      <c r="Z711" s="209"/>
      <c r="AA711" s="209"/>
      <c r="AB711" s="209"/>
      <c r="AC711" s="209"/>
      <c r="AD711" s="209"/>
      <c r="AE711" s="209"/>
      <c r="AF711" s="209"/>
      <c r="AG711" s="209"/>
      <c r="AH711" s="209"/>
      <c r="AI711" s="209"/>
      <c r="AJ711" s="209"/>
      <c r="AK711" s="209"/>
      <c r="AL711" s="209"/>
      <c r="AM711" s="209"/>
      <c r="AN711" s="209"/>
      <c r="AO711" s="209"/>
      <c r="AP711" s="209"/>
      <c r="AQ711" s="209"/>
    </row>
    <row r="712" spans="1:43">
      <c r="A712" s="209"/>
      <c r="B712" s="209"/>
      <c r="C712" s="209"/>
      <c r="D712" s="209"/>
      <c r="E712" s="209"/>
      <c r="F712" s="209"/>
      <c r="G712" s="209"/>
      <c r="H712" s="209"/>
      <c r="I712" s="209"/>
      <c r="J712" s="209"/>
      <c r="K712" s="209"/>
      <c r="L712" s="209"/>
      <c r="M712" s="209"/>
      <c r="N712" s="209"/>
      <c r="O712" s="209"/>
      <c r="P712" s="209"/>
      <c r="Q712" s="209"/>
      <c r="R712" s="209"/>
      <c r="S712" s="209"/>
      <c r="T712" s="209"/>
      <c r="U712" s="209"/>
      <c r="V712" s="209"/>
      <c r="W712" s="209"/>
      <c r="X712" s="209"/>
      <c r="Y712" s="209"/>
      <c r="Z712" s="209"/>
      <c r="AA712" s="209"/>
      <c r="AB712" s="209"/>
      <c r="AC712" s="209"/>
      <c r="AD712" s="209"/>
      <c r="AE712" s="209"/>
      <c r="AF712" s="209"/>
      <c r="AG712" s="209"/>
      <c r="AH712" s="209"/>
      <c r="AI712" s="209"/>
      <c r="AJ712" s="209"/>
      <c r="AK712" s="209"/>
      <c r="AL712" s="209"/>
      <c r="AM712" s="209"/>
      <c r="AN712" s="209"/>
      <c r="AO712" s="209"/>
      <c r="AP712" s="209"/>
      <c r="AQ712" s="209"/>
    </row>
    <row r="713" spans="1:43">
      <c r="A713" s="209"/>
      <c r="B713" s="209"/>
      <c r="C713" s="209"/>
      <c r="D713" s="209"/>
      <c r="E713" s="209"/>
      <c r="F713" s="209"/>
      <c r="G713" s="209"/>
      <c r="H713" s="209"/>
      <c r="I713" s="209"/>
      <c r="J713" s="209"/>
      <c r="K713" s="209"/>
      <c r="L713" s="209"/>
      <c r="M713" s="209"/>
      <c r="N713" s="209"/>
      <c r="O713" s="209"/>
      <c r="P713" s="209"/>
      <c r="Q713" s="209"/>
      <c r="R713" s="209"/>
      <c r="S713" s="209"/>
      <c r="T713" s="209"/>
      <c r="U713" s="209"/>
      <c r="V713" s="209"/>
      <c r="W713" s="209"/>
      <c r="X713" s="209"/>
      <c r="Y713" s="209"/>
      <c r="Z713" s="209"/>
      <c r="AA713" s="209"/>
      <c r="AB713" s="209"/>
      <c r="AC713" s="209"/>
      <c r="AD713" s="209"/>
      <c r="AE713" s="209"/>
      <c r="AF713" s="209"/>
      <c r="AG713" s="209"/>
      <c r="AH713" s="209"/>
      <c r="AI713" s="209"/>
      <c r="AJ713" s="209"/>
      <c r="AK713" s="209"/>
      <c r="AL713" s="209"/>
      <c r="AM713" s="209"/>
      <c r="AN713" s="209"/>
      <c r="AO713" s="209"/>
      <c r="AP713" s="209"/>
      <c r="AQ713" s="209"/>
    </row>
    <row r="714" spans="1:43">
      <c r="A714" s="209"/>
      <c r="B714" s="209"/>
      <c r="C714" s="209"/>
      <c r="D714" s="209"/>
      <c r="E714" s="209"/>
      <c r="F714" s="209"/>
      <c r="G714" s="209"/>
      <c r="H714" s="209"/>
      <c r="I714" s="209"/>
      <c r="J714" s="209"/>
      <c r="K714" s="209"/>
      <c r="L714" s="209"/>
      <c r="M714" s="209"/>
      <c r="N714" s="209"/>
      <c r="O714" s="209"/>
      <c r="P714" s="209"/>
      <c r="Q714" s="209"/>
      <c r="R714" s="209"/>
      <c r="S714" s="209"/>
      <c r="T714" s="209"/>
      <c r="U714" s="209"/>
      <c r="V714" s="209"/>
      <c r="W714" s="209"/>
      <c r="X714" s="209"/>
      <c r="Y714" s="209"/>
      <c r="Z714" s="209"/>
      <c r="AA714" s="209"/>
      <c r="AB714" s="209"/>
      <c r="AC714" s="209"/>
      <c r="AD714" s="209"/>
      <c r="AE714" s="209"/>
      <c r="AF714" s="209"/>
      <c r="AG714" s="209"/>
      <c r="AH714" s="209"/>
      <c r="AI714" s="209"/>
      <c r="AJ714" s="209"/>
      <c r="AK714" s="209"/>
      <c r="AL714" s="209"/>
      <c r="AM714" s="209"/>
      <c r="AN714" s="209"/>
      <c r="AO714" s="209"/>
      <c r="AP714" s="209"/>
      <c r="AQ714" s="209"/>
    </row>
    <row r="715" spans="1:43">
      <c r="A715" s="209"/>
      <c r="B715" s="209"/>
      <c r="C715" s="209"/>
      <c r="D715" s="209"/>
      <c r="E715" s="209"/>
      <c r="F715" s="209"/>
      <c r="G715" s="209"/>
      <c r="H715" s="209"/>
      <c r="I715" s="209"/>
      <c r="J715" s="209"/>
      <c r="K715" s="209"/>
      <c r="L715" s="209"/>
      <c r="M715" s="209"/>
      <c r="N715" s="209"/>
      <c r="O715" s="209"/>
      <c r="P715" s="209"/>
      <c r="Q715" s="209"/>
      <c r="R715" s="209"/>
      <c r="S715" s="209"/>
      <c r="T715" s="209"/>
      <c r="U715" s="209"/>
      <c r="V715" s="209"/>
      <c r="W715" s="209"/>
      <c r="X715" s="209"/>
      <c r="Y715" s="209"/>
      <c r="Z715" s="209"/>
      <c r="AA715" s="209"/>
      <c r="AB715" s="209"/>
      <c r="AC715" s="209"/>
      <c r="AD715" s="209"/>
      <c r="AE715" s="209"/>
      <c r="AF715" s="209"/>
      <c r="AG715" s="209"/>
      <c r="AH715" s="209"/>
      <c r="AI715" s="209"/>
      <c r="AJ715" s="209"/>
      <c r="AK715" s="209"/>
      <c r="AL715" s="209"/>
      <c r="AM715" s="209"/>
      <c r="AN715" s="209"/>
      <c r="AO715" s="209"/>
      <c r="AP715" s="209"/>
      <c r="AQ715" s="209"/>
    </row>
    <row r="716" spans="1:43">
      <c r="A716" s="209"/>
      <c r="B716" s="209"/>
      <c r="C716" s="209"/>
      <c r="D716" s="209"/>
      <c r="E716" s="209"/>
      <c r="F716" s="209"/>
      <c r="G716" s="209"/>
      <c r="H716" s="209"/>
      <c r="I716" s="209"/>
      <c r="J716" s="209"/>
      <c r="K716" s="209"/>
      <c r="L716" s="209"/>
      <c r="M716" s="209"/>
      <c r="N716" s="209"/>
      <c r="O716" s="209"/>
      <c r="P716" s="209"/>
      <c r="Q716" s="209"/>
      <c r="R716" s="209"/>
      <c r="S716" s="209"/>
      <c r="T716" s="209"/>
      <c r="U716" s="209"/>
      <c r="V716" s="209"/>
      <c r="W716" s="209"/>
      <c r="X716" s="209"/>
      <c r="Y716" s="209"/>
      <c r="Z716" s="209"/>
      <c r="AA716" s="209"/>
      <c r="AB716" s="209"/>
      <c r="AC716" s="209"/>
      <c r="AD716" s="209"/>
      <c r="AE716" s="209"/>
      <c r="AF716" s="209"/>
      <c r="AG716" s="209"/>
      <c r="AH716" s="209"/>
      <c r="AI716" s="209"/>
      <c r="AJ716" s="209"/>
      <c r="AK716" s="209"/>
      <c r="AL716" s="209"/>
      <c r="AM716" s="209"/>
      <c r="AN716" s="209"/>
      <c r="AO716" s="209"/>
      <c r="AP716" s="209"/>
      <c r="AQ716" s="209"/>
    </row>
    <row r="717" spans="1:43">
      <c r="A717" s="209"/>
      <c r="B717" s="209"/>
      <c r="C717" s="209"/>
      <c r="D717" s="209"/>
      <c r="E717" s="209"/>
      <c r="F717" s="209"/>
      <c r="G717" s="209"/>
      <c r="H717" s="209"/>
      <c r="I717" s="209"/>
      <c r="J717" s="209"/>
      <c r="K717" s="209"/>
      <c r="L717" s="209"/>
      <c r="M717" s="209"/>
      <c r="N717" s="209"/>
      <c r="O717" s="209"/>
      <c r="P717" s="209"/>
      <c r="Q717" s="209"/>
      <c r="R717" s="209"/>
      <c r="S717" s="209"/>
      <c r="T717" s="209"/>
      <c r="U717" s="209"/>
      <c r="V717" s="209"/>
      <c r="W717" s="209"/>
      <c r="X717" s="209"/>
      <c r="Y717" s="209"/>
      <c r="Z717" s="209"/>
      <c r="AA717" s="209"/>
      <c r="AB717" s="209"/>
      <c r="AC717" s="209"/>
      <c r="AD717" s="209"/>
      <c r="AE717" s="209"/>
      <c r="AF717" s="209"/>
      <c r="AG717" s="209"/>
      <c r="AH717" s="209"/>
      <c r="AI717" s="209"/>
      <c r="AJ717" s="209"/>
      <c r="AK717" s="209"/>
      <c r="AL717" s="209"/>
      <c r="AM717" s="209"/>
      <c r="AN717" s="209"/>
      <c r="AO717" s="209"/>
      <c r="AP717" s="209"/>
      <c r="AQ717" s="209"/>
    </row>
    <row r="718" spans="1:43">
      <c r="A718" s="209"/>
      <c r="B718" s="209"/>
      <c r="C718" s="209"/>
      <c r="D718" s="209"/>
      <c r="E718" s="209"/>
      <c r="F718" s="209"/>
      <c r="G718" s="209"/>
      <c r="H718" s="209"/>
      <c r="I718" s="209"/>
      <c r="J718" s="209"/>
      <c r="K718" s="209"/>
      <c r="L718" s="209"/>
      <c r="M718" s="209"/>
      <c r="N718" s="209"/>
      <c r="O718" s="209"/>
      <c r="P718" s="209"/>
      <c r="Q718" s="209"/>
      <c r="R718" s="209"/>
      <c r="S718" s="209"/>
      <c r="T718" s="209"/>
      <c r="U718" s="209"/>
      <c r="V718" s="209"/>
      <c r="W718" s="209"/>
      <c r="X718" s="209"/>
      <c r="Y718" s="209"/>
      <c r="Z718" s="209"/>
      <c r="AA718" s="209"/>
      <c r="AB718" s="209"/>
      <c r="AC718" s="209"/>
      <c r="AD718" s="209"/>
      <c r="AE718" s="209"/>
      <c r="AF718" s="209"/>
      <c r="AG718" s="209"/>
      <c r="AH718" s="209"/>
      <c r="AI718" s="209"/>
      <c r="AJ718" s="209"/>
      <c r="AK718" s="209"/>
      <c r="AL718" s="209"/>
      <c r="AM718" s="209"/>
      <c r="AN718" s="209"/>
      <c r="AO718" s="209"/>
      <c r="AP718" s="209"/>
      <c r="AQ718" s="209"/>
    </row>
    <row r="719" spans="1:43">
      <c r="A719" s="209"/>
      <c r="B719" s="209"/>
      <c r="C719" s="209"/>
      <c r="D719" s="209"/>
      <c r="E719" s="209"/>
      <c r="F719" s="209"/>
      <c r="G719" s="209"/>
      <c r="H719" s="209"/>
      <c r="I719" s="209"/>
      <c r="J719" s="209"/>
      <c r="K719" s="209"/>
      <c r="L719" s="209"/>
      <c r="M719" s="209"/>
      <c r="N719" s="209"/>
      <c r="O719" s="209"/>
      <c r="P719" s="209"/>
      <c r="Q719" s="209"/>
      <c r="R719" s="209"/>
      <c r="S719" s="209"/>
      <c r="T719" s="209"/>
      <c r="U719" s="209"/>
      <c r="V719" s="209"/>
      <c r="W719" s="209"/>
      <c r="X719" s="209"/>
      <c r="Y719" s="209"/>
      <c r="Z719" s="209"/>
      <c r="AA719" s="209"/>
      <c r="AB719" s="209"/>
      <c r="AC719" s="209"/>
      <c r="AD719" s="209"/>
      <c r="AE719" s="209"/>
      <c r="AF719" s="209"/>
      <c r="AG719" s="209"/>
      <c r="AH719" s="209"/>
      <c r="AI719" s="209"/>
      <c r="AJ719" s="209"/>
      <c r="AK719" s="209"/>
      <c r="AL719" s="209"/>
      <c r="AM719" s="209"/>
      <c r="AN719" s="209"/>
      <c r="AO719" s="209"/>
      <c r="AP719" s="209"/>
      <c r="AQ719" s="209"/>
    </row>
    <row r="720" spans="1:43">
      <c r="A720" s="209"/>
      <c r="B720" s="209"/>
      <c r="C720" s="209"/>
      <c r="D720" s="209"/>
      <c r="E720" s="209"/>
      <c r="F720" s="209"/>
      <c r="G720" s="209"/>
      <c r="H720" s="209"/>
      <c r="I720" s="209"/>
      <c r="J720" s="209"/>
      <c r="K720" s="209"/>
      <c r="L720" s="209"/>
      <c r="M720" s="209"/>
      <c r="N720" s="209"/>
      <c r="O720" s="209"/>
      <c r="P720" s="209"/>
      <c r="Q720" s="209"/>
      <c r="R720" s="209"/>
      <c r="S720" s="209"/>
      <c r="T720" s="209"/>
      <c r="U720" s="209"/>
      <c r="V720" s="209"/>
      <c r="W720" s="209"/>
      <c r="X720" s="209"/>
      <c r="Y720" s="209"/>
      <c r="Z720" s="209"/>
      <c r="AA720" s="209"/>
      <c r="AB720" s="209"/>
      <c r="AC720" s="209"/>
      <c r="AD720" s="209"/>
      <c r="AE720" s="209"/>
      <c r="AF720" s="209"/>
      <c r="AG720" s="209"/>
      <c r="AH720" s="209"/>
      <c r="AI720" s="209"/>
      <c r="AJ720" s="209"/>
      <c r="AK720" s="209"/>
      <c r="AL720" s="209"/>
      <c r="AM720" s="209"/>
      <c r="AN720" s="209"/>
      <c r="AO720" s="209"/>
      <c r="AP720" s="209"/>
      <c r="AQ720" s="209"/>
    </row>
    <row r="721" spans="1:43">
      <c r="A721" s="209"/>
      <c r="B721" s="209"/>
      <c r="C721" s="209"/>
      <c r="D721" s="209"/>
      <c r="E721" s="209"/>
      <c r="F721" s="209"/>
      <c r="G721" s="209"/>
      <c r="H721" s="209"/>
      <c r="I721" s="209"/>
      <c r="J721" s="209"/>
      <c r="K721" s="209"/>
      <c r="L721" s="209"/>
      <c r="M721" s="209"/>
      <c r="N721" s="209"/>
      <c r="O721" s="209"/>
      <c r="P721" s="209"/>
      <c r="Q721" s="209"/>
      <c r="R721" s="209"/>
      <c r="S721" s="209"/>
      <c r="T721" s="209"/>
      <c r="U721" s="209"/>
      <c r="V721" s="209"/>
      <c r="W721" s="209"/>
      <c r="X721" s="209"/>
      <c r="Y721" s="209"/>
      <c r="Z721" s="209"/>
      <c r="AA721" s="209"/>
      <c r="AB721" s="209"/>
      <c r="AC721" s="209"/>
      <c r="AD721" s="209"/>
      <c r="AE721" s="209"/>
      <c r="AF721" s="209"/>
      <c r="AG721" s="209"/>
      <c r="AH721" s="209"/>
      <c r="AI721" s="209"/>
      <c r="AJ721" s="209"/>
      <c r="AK721" s="209"/>
      <c r="AL721" s="209"/>
      <c r="AM721" s="209"/>
      <c r="AN721" s="209"/>
      <c r="AO721" s="209"/>
      <c r="AP721" s="209"/>
      <c r="AQ721" s="209"/>
    </row>
    <row r="722" spans="1:43">
      <c r="A722" s="209"/>
      <c r="B722" s="209"/>
      <c r="C722" s="209"/>
      <c r="D722" s="209"/>
      <c r="E722" s="209"/>
      <c r="F722" s="209"/>
      <c r="G722" s="209"/>
      <c r="H722" s="209"/>
      <c r="I722" s="209"/>
      <c r="J722" s="209"/>
      <c r="K722" s="209"/>
      <c r="L722" s="209"/>
      <c r="M722" s="209"/>
      <c r="N722" s="209"/>
      <c r="O722" s="209"/>
      <c r="P722" s="209"/>
      <c r="Q722" s="209"/>
      <c r="R722" s="209"/>
      <c r="S722" s="209"/>
      <c r="T722" s="209"/>
      <c r="U722" s="209"/>
      <c r="V722" s="209"/>
      <c r="W722" s="209"/>
      <c r="X722" s="209"/>
      <c r="Y722" s="209"/>
      <c r="Z722" s="209"/>
      <c r="AA722" s="209"/>
      <c r="AB722" s="209"/>
      <c r="AC722" s="209"/>
      <c r="AD722" s="209"/>
      <c r="AE722" s="209"/>
      <c r="AF722" s="209"/>
      <c r="AG722" s="209"/>
      <c r="AH722" s="209"/>
      <c r="AI722" s="209"/>
      <c r="AJ722" s="209"/>
      <c r="AK722" s="209"/>
      <c r="AL722" s="209"/>
      <c r="AM722" s="209"/>
      <c r="AN722" s="209"/>
      <c r="AO722" s="209"/>
      <c r="AP722" s="209"/>
      <c r="AQ722" s="209"/>
    </row>
    <row r="723" spans="1:43">
      <c r="A723" s="209"/>
      <c r="B723" s="209"/>
      <c r="C723" s="209"/>
      <c r="D723" s="209"/>
      <c r="E723" s="209"/>
      <c r="F723" s="209"/>
      <c r="G723" s="209"/>
      <c r="H723" s="209"/>
      <c r="I723" s="209"/>
      <c r="J723" s="209"/>
      <c r="K723" s="209"/>
      <c r="L723" s="209"/>
      <c r="M723" s="209"/>
      <c r="N723" s="209"/>
      <c r="O723" s="209"/>
      <c r="P723" s="209"/>
      <c r="Q723" s="209"/>
      <c r="R723" s="209"/>
      <c r="S723" s="209"/>
      <c r="T723" s="209"/>
      <c r="U723" s="209"/>
      <c r="V723" s="209"/>
      <c r="W723" s="209"/>
      <c r="X723" s="209"/>
      <c r="Y723" s="209"/>
      <c r="Z723" s="209"/>
      <c r="AA723" s="209"/>
      <c r="AB723" s="209"/>
      <c r="AC723" s="209"/>
      <c r="AD723" s="209"/>
      <c r="AE723" s="209"/>
      <c r="AF723" s="209"/>
      <c r="AG723" s="209"/>
      <c r="AH723" s="209"/>
      <c r="AI723" s="209"/>
      <c r="AJ723" s="209"/>
      <c r="AK723" s="209"/>
      <c r="AL723" s="209"/>
      <c r="AM723" s="209"/>
      <c r="AN723" s="209"/>
      <c r="AO723" s="209"/>
      <c r="AP723" s="209"/>
      <c r="AQ723" s="209"/>
    </row>
    <row r="724" spans="1:43">
      <c r="A724" s="209"/>
      <c r="B724" s="209"/>
      <c r="C724" s="209"/>
      <c r="D724" s="209"/>
      <c r="E724" s="209"/>
      <c r="F724" s="209"/>
      <c r="G724" s="209"/>
      <c r="H724" s="209"/>
      <c r="I724" s="209"/>
      <c r="J724" s="209"/>
      <c r="K724" s="209"/>
      <c r="L724" s="209"/>
      <c r="M724" s="209"/>
      <c r="N724" s="209"/>
      <c r="O724" s="209"/>
      <c r="P724" s="209"/>
      <c r="Q724" s="209"/>
      <c r="R724" s="209"/>
      <c r="S724" s="209"/>
      <c r="T724" s="209"/>
      <c r="U724" s="209"/>
      <c r="V724" s="209"/>
      <c r="W724" s="209"/>
      <c r="X724" s="209"/>
      <c r="Y724" s="209"/>
      <c r="Z724" s="209"/>
      <c r="AA724" s="209"/>
      <c r="AB724" s="209"/>
      <c r="AC724" s="209"/>
      <c r="AD724" s="209"/>
      <c r="AE724" s="209"/>
      <c r="AF724" s="209"/>
      <c r="AG724" s="209"/>
      <c r="AH724" s="209"/>
      <c r="AI724" s="209"/>
      <c r="AJ724" s="209"/>
      <c r="AK724" s="209"/>
      <c r="AL724" s="209"/>
      <c r="AM724" s="209"/>
      <c r="AN724" s="209"/>
      <c r="AO724" s="209"/>
      <c r="AP724" s="209"/>
      <c r="AQ724" s="209"/>
    </row>
    <row r="725" spans="1:43">
      <c r="A725" s="209"/>
      <c r="B725" s="209"/>
      <c r="C725" s="209"/>
      <c r="D725" s="209"/>
      <c r="E725" s="209"/>
      <c r="F725" s="209"/>
      <c r="G725" s="209"/>
      <c r="H725" s="209"/>
      <c r="I725" s="209"/>
      <c r="J725" s="209"/>
      <c r="K725" s="209"/>
      <c r="L725" s="209"/>
      <c r="M725" s="209"/>
      <c r="N725" s="209"/>
      <c r="O725" s="209"/>
      <c r="P725" s="209"/>
      <c r="Q725" s="209"/>
      <c r="R725" s="209"/>
      <c r="S725" s="209"/>
      <c r="T725" s="209"/>
      <c r="U725" s="209"/>
      <c r="V725" s="209"/>
      <c r="W725" s="209"/>
      <c r="X725" s="209"/>
      <c r="Y725" s="209"/>
      <c r="Z725" s="209"/>
      <c r="AA725" s="209"/>
      <c r="AB725" s="209"/>
      <c r="AC725" s="209"/>
      <c r="AD725" s="209"/>
      <c r="AE725" s="209"/>
      <c r="AF725" s="209"/>
      <c r="AG725" s="209"/>
      <c r="AH725" s="209"/>
      <c r="AI725" s="209"/>
      <c r="AJ725" s="209"/>
      <c r="AK725" s="209"/>
      <c r="AL725" s="209"/>
      <c r="AM725" s="209"/>
      <c r="AN725" s="209"/>
      <c r="AO725" s="209"/>
      <c r="AP725" s="209"/>
      <c r="AQ725" s="209"/>
    </row>
    <row r="726" spans="1:43">
      <c r="A726" s="209"/>
      <c r="B726" s="209"/>
      <c r="C726" s="209"/>
      <c r="D726" s="209"/>
      <c r="E726" s="209"/>
      <c r="F726" s="209"/>
      <c r="G726" s="209"/>
      <c r="H726" s="209"/>
      <c r="I726" s="209"/>
      <c r="J726" s="209"/>
      <c r="K726" s="209"/>
      <c r="L726" s="209"/>
      <c r="M726" s="209"/>
      <c r="N726" s="209"/>
      <c r="O726" s="209"/>
      <c r="P726" s="209"/>
      <c r="Q726" s="209"/>
      <c r="R726" s="209"/>
      <c r="S726" s="209"/>
      <c r="T726" s="209"/>
      <c r="U726" s="209"/>
      <c r="V726" s="209"/>
      <c r="W726" s="209"/>
      <c r="X726" s="209"/>
      <c r="Y726" s="209"/>
      <c r="Z726" s="209"/>
      <c r="AA726" s="209"/>
      <c r="AB726" s="209"/>
      <c r="AC726" s="209"/>
      <c r="AD726" s="209"/>
      <c r="AE726" s="209"/>
      <c r="AF726" s="209"/>
      <c r="AG726" s="209"/>
      <c r="AH726" s="209"/>
      <c r="AI726" s="209"/>
      <c r="AJ726" s="209"/>
      <c r="AK726" s="209"/>
      <c r="AL726" s="209"/>
      <c r="AM726" s="209"/>
      <c r="AN726" s="209"/>
      <c r="AO726" s="209"/>
      <c r="AP726" s="209"/>
      <c r="AQ726" s="209"/>
    </row>
    <row r="727" spans="1:43">
      <c r="A727" s="209"/>
      <c r="B727" s="209"/>
      <c r="C727" s="209"/>
      <c r="D727" s="209"/>
      <c r="E727" s="209"/>
      <c r="F727" s="209"/>
      <c r="G727" s="209"/>
      <c r="H727" s="209"/>
      <c r="I727" s="209"/>
      <c r="J727" s="209"/>
      <c r="K727" s="209"/>
      <c r="L727" s="209"/>
      <c r="M727" s="209"/>
      <c r="N727" s="209"/>
      <c r="O727" s="209"/>
      <c r="P727" s="209"/>
      <c r="Q727" s="209"/>
      <c r="R727" s="209"/>
      <c r="S727" s="209"/>
      <c r="T727" s="209"/>
      <c r="U727" s="209"/>
      <c r="V727" s="209"/>
      <c r="W727" s="209"/>
      <c r="X727" s="209"/>
      <c r="Y727" s="209"/>
      <c r="Z727" s="209"/>
      <c r="AA727" s="209"/>
      <c r="AB727" s="209"/>
      <c r="AC727" s="209"/>
      <c r="AD727" s="209"/>
      <c r="AE727" s="209"/>
      <c r="AF727" s="209"/>
      <c r="AG727" s="209"/>
      <c r="AH727" s="209"/>
      <c r="AI727" s="209"/>
      <c r="AJ727" s="209"/>
      <c r="AK727" s="209"/>
      <c r="AL727" s="209"/>
      <c r="AM727" s="209"/>
      <c r="AN727" s="209"/>
      <c r="AO727" s="209"/>
      <c r="AP727" s="209"/>
      <c r="AQ727" s="209"/>
    </row>
    <row r="728" spans="1:43">
      <c r="A728" s="209"/>
      <c r="B728" s="209"/>
      <c r="C728" s="209"/>
      <c r="D728" s="209"/>
      <c r="E728" s="209"/>
      <c r="F728" s="209"/>
      <c r="G728" s="209"/>
      <c r="H728" s="209"/>
      <c r="I728" s="209"/>
      <c r="J728" s="209"/>
      <c r="K728" s="209"/>
      <c r="L728" s="209"/>
      <c r="M728" s="209"/>
      <c r="N728" s="209"/>
      <c r="O728" s="209"/>
      <c r="P728" s="209"/>
      <c r="Q728" s="209"/>
      <c r="R728" s="209"/>
      <c r="S728" s="209"/>
      <c r="T728" s="209"/>
      <c r="U728" s="209"/>
      <c r="V728" s="209"/>
      <c r="W728" s="209"/>
      <c r="X728" s="209"/>
      <c r="Y728" s="209"/>
      <c r="Z728" s="209"/>
      <c r="AA728" s="209"/>
      <c r="AB728" s="209"/>
      <c r="AC728" s="209"/>
      <c r="AD728" s="209"/>
      <c r="AE728" s="209"/>
      <c r="AF728" s="209"/>
      <c r="AG728" s="209"/>
      <c r="AH728" s="209"/>
      <c r="AI728" s="209"/>
      <c r="AJ728" s="209"/>
      <c r="AK728" s="209"/>
      <c r="AL728" s="209"/>
      <c r="AM728" s="209"/>
      <c r="AN728" s="209"/>
      <c r="AO728" s="209"/>
      <c r="AP728" s="209"/>
      <c r="AQ728" s="209"/>
    </row>
    <row r="729" spans="1:43">
      <c r="A729" s="209"/>
      <c r="B729" s="209"/>
      <c r="C729" s="209"/>
      <c r="D729" s="209"/>
      <c r="E729" s="209"/>
      <c r="F729" s="209"/>
      <c r="G729" s="209"/>
      <c r="H729" s="209"/>
      <c r="I729" s="209"/>
      <c r="J729" s="209"/>
      <c r="K729" s="209"/>
      <c r="L729" s="209"/>
      <c r="M729" s="209"/>
      <c r="N729" s="209"/>
      <c r="O729" s="209"/>
      <c r="P729" s="209"/>
      <c r="Q729" s="209"/>
      <c r="R729" s="209"/>
      <c r="S729" s="209"/>
      <c r="T729" s="209"/>
      <c r="U729" s="209"/>
      <c r="V729" s="209"/>
      <c r="W729" s="209"/>
      <c r="X729" s="209"/>
      <c r="Y729" s="209"/>
      <c r="Z729" s="209"/>
      <c r="AA729" s="209"/>
      <c r="AB729" s="209"/>
      <c r="AC729" s="209"/>
      <c r="AD729" s="209"/>
      <c r="AE729" s="209"/>
      <c r="AF729" s="209"/>
      <c r="AG729" s="209"/>
      <c r="AH729" s="209"/>
      <c r="AI729" s="209"/>
      <c r="AJ729" s="209"/>
      <c r="AK729" s="209"/>
      <c r="AL729" s="209"/>
      <c r="AM729" s="209"/>
      <c r="AN729" s="209"/>
      <c r="AO729" s="209"/>
      <c r="AP729" s="209"/>
      <c r="AQ729" s="209"/>
    </row>
    <row r="730" spans="1:43">
      <c r="A730" s="209"/>
      <c r="B730" s="209"/>
      <c r="C730" s="209"/>
      <c r="D730" s="209"/>
      <c r="E730" s="209"/>
      <c r="F730" s="209"/>
      <c r="G730" s="209"/>
      <c r="H730" s="209"/>
      <c r="I730" s="209"/>
      <c r="J730" s="209"/>
      <c r="K730" s="209"/>
      <c r="L730" s="209"/>
      <c r="M730" s="209"/>
      <c r="N730" s="209"/>
      <c r="O730" s="209"/>
      <c r="P730" s="209"/>
      <c r="Q730" s="209"/>
      <c r="R730" s="209"/>
      <c r="S730" s="209"/>
      <c r="T730" s="209"/>
      <c r="U730" s="209"/>
      <c r="V730" s="209"/>
      <c r="W730" s="209"/>
      <c r="X730" s="209"/>
      <c r="Y730" s="209"/>
      <c r="Z730" s="209"/>
      <c r="AA730" s="209"/>
      <c r="AB730" s="209"/>
      <c r="AC730" s="209"/>
      <c r="AD730" s="209"/>
      <c r="AE730" s="209"/>
      <c r="AF730" s="209"/>
      <c r="AG730" s="209"/>
      <c r="AH730" s="209"/>
      <c r="AI730" s="209"/>
      <c r="AJ730" s="209"/>
      <c r="AK730" s="209"/>
      <c r="AL730" s="209"/>
      <c r="AM730" s="209"/>
      <c r="AN730" s="209"/>
      <c r="AO730" s="209"/>
      <c r="AP730" s="209"/>
      <c r="AQ730" s="209"/>
    </row>
    <row r="731" spans="1:43">
      <c r="A731" s="209"/>
      <c r="B731" s="209"/>
      <c r="C731" s="209"/>
      <c r="D731" s="209"/>
      <c r="E731" s="209"/>
      <c r="F731" s="209"/>
      <c r="G731" s="209"/>
      <c r="H731" s="209"/>
      <c r="I731" s="209"/>
      <c r="J731" s="209"/>
      <c r="K731" s="209"/>
      <c r="L731" s="209"/>
      <c r="M731" s="209"/>
      <c r="N731" s="209"/>
      <c r="O731" s="209"/>
      <c r="P731" s="209"/>
      <c r="Q731" s="209"/>
      <c r="R731" s="209"/>
      <c r="S731" s="209"/>
      <c r="T731" s="209"/>
      <c r="U731" s="209"/>
      <c r="V731" s="209"/>
      <c r="W731" s="209"/>
      <c r="X731" s="209"/>
      <c r="Y731" s="209"/>
      <c r="Z731" s="209"/>
      <c r="AA731" s="209"/>
      <c r="AB731" s="209"/>
      <c r="AC731" s="209"/>
      <c r="AD731" s="209"/>
      <c r="AE731" s="209"/>
      <c r="AF731" s="209"/>
      <c r="AG731" s="209"/>
      <c r="AH731" s="209"/>
      <c r="AI731" s="209"/>
      <c r="AJ731" s="209"/>
      <c r="AK731" s="209"/>
      <c r="AL731" s="209"/>
      <c r="AM731" s="209"/>
      <c r="AN731" s="209"/>
      <c r="AO731" s="209"/>
      <c r="AP731" s="209"/>
      <c r="AQ731" s="209"/>
    </row>
    <row r="732" spans="1:43">
      <c r="A732" s="209"/>
      <c r="B732" s="209"/>
      <c r="C732" s="209"/>
      <c r="D732" s="209"/>
      <c r="E732" s="209"/>
      <c r="F732" s="209"/>
      <c r="G732" s="209"/>
      <c r="H732" s="209"/>
      <c r="I732" s="209"/>
      <c r="J732" s="209"/>
      <c r="K732" s="209"/>
      <c r="L732" s="209"/>
      <c r="M732" s="209"/>
      <c r="N732" s="209"/>
      <c r="O732" s="209"/>
      <c r="P732" s="209"/>
      <c r="Q732" s="209"/>
      <c r="R732" s="209"/>
      <c r="S732" s="209"/>
      <c r="T732" s="209"/>
      <c r="U732" s="209"/>
      <c r="V732" s="209"/>
      <c r="W732" s="209"/>
      <c r="X732" s="209"/>
      <c r="Y732" s="209"/>
      <c r="Z732" s="209"/>
      <c r="AA732" s="209"/>
      <c r="AB732" s="209"/>
      <c r="AC732" s="209"/>
      <c r="AD732" s="209"/>
      <c r="AE732" s="209"/>
      <c r="AF732" s="209"/>
      <c r="AG732" s="209"/>
      <c r="AH732" s="209"/>
      <c r="AI732" s="209"/>
      <c r="AJ732" s="209"/>
      <c r="AK732" s="209"/>
      <c r="AL732" s="209"/>
      <c r="AM732" s="209"/>
      <c r="AN732" s="209"/>
      <c r="AO732" s="209"/>
      <c r="AP732" s="209"/>
      <c r="AQ732" s="209"/>
    </row>
    <row r="733" spans="1:43">
      <c r="A733" s="209"/>
      <c r="B733" s="209"/>
      <c r="C733" s="209"/>
      <c r="D733" s="209"/>
      <c r="E733" s="209"/>
      <c r="F733" s="209"/>
      <c r="G733" s="209"/>
      <c r="H733" s="209"/>
      <c r="I733" s="209"/>
      <c r="J733" s="209"/>
      <c r="K733" s="209"/>
      <c r="L733" s="209"/>
      <c r="M733" s="209"/>
      <c r="N733" s="209"/>
      <c r="O733" s="209"/>
      <c r="P733" s="209"/>
      <c r="Q733" s="209"/>
      <c r="R733" s="209"/>
      <c r="S733" s="209"/>
      <c r="T733" s="209"/>
      <c r="U733" s="209"/>
      <c r="V733" s="209"/>
      <c r="W733" s="209"/>
      <c r="X733" s="209"/>
      <c r="Y733" s="209"/>
      <c r="Z733" s="209"/>
      <c r="AA733" s="209"/>
      <c r="AB733" s="209"/>
      <c r="AC733" s="209"/>
      <c r="AD733" s="209"/>
      <c r="AE733" s="209"/>
      <c r="AF733" s="209"/>
      <c r="AG733" s="209"/>
      <c r="AH733" s="209"/>
      <c r="AI733" s="209"/>
      <c r="AJ733" s="209"/>
      <c r="AK733" s="209"/>
      <c r="AL733" s="209"/>
      <c r="AM733" s="209"/>
      <c r="AN733" s="209"/>
      <c r="AO733" s="209"/>
      <c r="AP733" s="209"/>
      <c r="AQ733" s="209"/>
    </row>
    <row r="734" spans="1:43">
      <c r="A734" s="209"/>
      <c r="B734" s="209"/>
      <c r="C734" s="209"/>
      <c r="D734" s="209"/>
      <c r="E734" s="209"/>
      <c r="F734" s="209"/>
      <c r="G734" s="209"/>
      <c r="H734" s="209"/>
      <c r="I734" s="209"/>
      <c r="J734" s="209"/>
      <c r="K734" s="209"/>
      <c r="L734" s="209"/>
      <c r="M734" s="209"/>
      <c r="N734" s="209"/>
      <c r="O734" s="209"/>
      <c r="P734" s="209"/>
      <c r="Q734" s="209"/>
      <c r="R734" s="209"/>
      <c r="S734" s="209"/>
      <c r="T734" s="209"/>
      <c r="U734" s="209"/>
      <c r="V734" s="209"/>
      <c r="W734" s="209"/>
      <c r="X734" s="209"/>
      <c r="Y734" s="209"/>
      <c r="Z734" s="209"/>
      <c r="AA734" s="209"/>
      <c r="AB734" s="209"/>
      <c r="AC734" s="209"/>
      <c r="AD734" s="209"/>
      <c r="AE734" s="209"/>
      <c r="AF734" s="209"/>
      <c r="AG734" s="209"/>
      <c r="AH734" s="209"/>
      <c r="AI734" s="209"/>
      <c r="AJ734" s="209"/>
      <c r="AK734" s="209"/>
      <c r="AL734" s="209"/>
      <c r="AM734" s="209"/>
      <c r="AN734" s="209"/>
      <c r="AO734" s="209"/>
      <c r="AP734" s="209"/>
      <c r="AQ734" s="209"/>
    </row>
    <row r="735" spans="1:43">
      <c r="A735" s="209"/>
      <c r="B735" s="209"/>
      <c r="C735" s="209"/>
      <c r="D735" s="209"/>
      <c r="E735" s="209"/>
      <c r="F735" s="209"/>
      <c r="G735" s="209"/>
      <c r="H735" s="209"/>
      <c r="I735" s="209"/>
      <c r="J735" s="209"/>
      <c r="K735" s="209"/>
      <c r="L735" s="209"/>
      <c r="M735" s="209"/>
      <c r="N735" s="209"/>
      <c r="O735" s="209"/>
      <c r="P735" s="209"/>
      <c r="Q735" s="209"/>
      <c r="R735" s="209"/>
      <c r="S735" s="209"/>
      <c r="T735" s="209"/>
      <c r="U735" s="209"/>
      <c r="V735" s="209"/>
      <c r="W735" s="209"/>
      <c r="X735" s="209"/>
      <c r="Y735" s="209"/>
      <c r="Z735" s="209"/>
      <c r="AA735" s="209"/>
      <c r="AB735" s="209"/>
      <c r="AC735" s="209"/>
      <c r="AD735" s="209"/>
      <c r="AE735" s="209"/>
      <c r="AF735" s="209"/>
      <c r="AG735" s="209"/>
      <c r="AH735" s="209"/>
      <c r="AI735" s="209"/>
      <c r="AJ735" s="209"/>
      <c r="AK735" s="209"/>
      <c r="AL735" s="209"/>
      <c r="AM735" s="209"/>
      <c r="AN735" s="209"/>
      <c r="AO735" s="209"/>
      <c r="AP735" s="209"/>
      <c r="AQ735" s="209"/>
    </row>
    <row r="736" spans="1:43">
      <c r="A736" s="209"/>
      <c r="B736" s="209"/>
      <c r="C736" s="209"/>
      <c r="D736" s="209"/>
      <c r="E736" s="209"/>
      <c r="F736" s="209"/>
      <c r="G736" s="209"/>
      <c r="H736" s="209"/>
      <c r="I736" s="209"/>
      <c r="J736" s="209"/>
      <c r="K736" s="209"/>
      <c r="L736" s="209"/>
      <c r="M736" s="209"/>
      <c r="N736" s="209"/>
      <c r="O736" s="209"/>
      <c r="P736" s="209"/>
      <c r="Q736" s="209"/>
      <c r="R736" s="209"/>
      <c r="S736" s="209"/>
      <c r="T736" s="209"/>
      <c r="U736" s="209"/>
      <c r="V736" s="209"/>
      <c r="W736" s="209"/>
      <c r="X736" s="209"/>
      <c r="Y736" s="209"/>
      <c r="Z736" s="209"/>
      <c r="AA736" s="209"/>
      <c r="AB736" s="209"/>
      <c r="AC736" s="209"/>
      <c r="AD736" s="209"/>
      <c r="AE736" s="209"/>
      <c r="AF736" s="209"/>
      <c r="AG736" s="209"/>
      <c r="AH736" s="209"/>
      <c r="AI736" s="209"/>
      <c r="AJ736" s="209"/>
      <c r="AK736" s="209"/>
      <c r="AL736" s="209"/>
      <c r="AM736" s="209"/>
      <c r="AN736" s="209"/>
      <c r="AO736" s="209"/>
      <c r="AP736" s="209"/>
      <c r="AQ736" s="209"/>
    </row>
    <row r="737" spans="1:43">
      <c r="A737" s="209"/>
      <c r="B737" s="209"/>
      <c r="C737" s="209"/>
      <c r="D737" s="209"/>
      <c r="E737" s="209"/>
      <c r="F737" s="209"/>
      <c r="G737" s="209"/>
      <c r="H737" s="209"/>
      <c r="I737" s="209"/>
      <c r="J737" s="209"/>
      <c r="K737" s="209"/>
      <c r="L737" s="209"/>
      <c r="M737" s="209"/>
      <c r="N737" s="209"/>
      <c r="O737" s="209"/>
      <c r="P737" s="209"/>
      <c r="Q737" s="209"/>
      <c r="R737" s="209"/>
      <c r="S737" s="209"/>
      <c r="T737" s="209"/>
      <c r="U737" s="209"/>
      <c r="V737" s="209"/>
      <c r="W737" s="209"/>
      <c r="X737" s="209"/>
      <c r="Y737" s="209"/>
      <c r="Z737" s="209"/>
      <c r="AA737" s="209"/>
      <c r="AB737" s="209"/>
      <c r="AC737" s="209"/>
      <c r="AD737" s="209"/>
      <c r="AE737" s="209"/>
      <c r="AF737" s="209"/>
      <c r="AG737" s="209"/>
      <c r="AH737" s="209"/>
      <c r="AI737" s="209"/>
      <c r="AJ737" s="209"/>
      <c r="AK737" s="209"/>
      <c r="AL737" s="209"/>
      <c r="AM737" s="209"/>
      <c r="AN737" s="209"/>
      <c r="AO737" s="209"/>
      <c r="AP737" s="209"/>
      <c r="AQ737" s="209"/>
    </row>
    <row r="738" spans="1:43">
      <c r="A738" s="209"/>
      <c r="B738" s="209"/>
      <c r="C738" s="209"/>
      <c r="D738" s="209"/>
      <c r="E738" s="209"/>
      <c r="F738" s="209"/>
      <c r="G738" s="209"/>
      <c r="H738" s="209"/>
      <c r="I738" s="209"/>
      <c r="J738" s="209"/>
      <c r="K738" s="209"/>
      <c r="L738" s="209"/>
      <c r="M738" s="209"/>
      <c r="N738" s="209"/>
      <c r="O738" s="209"/>
      <c r="P738" s="209"/>
      <c r="Q738" s="209"/>
      <c r="R738" s="209"/>
      <c r="S738" s="209"/>
      <c r="T738" s="209"/>
      <c r="U738" s="209"/>
      <c r="V738" s="209"/>
      <c r="W738" s="209"/>
      <c r="X738" s="209"/>
      <c r="Y738" s="209"/>
      <c r="Z738" s="209"/>
      <c r="AA738" s="209"/>
      <c r="AB738" s="209"/>
      <c r="AC738" s="209"/>
      <c r="AD738" s="209"/>
      <c r="AE738" s="209"/>
      <c r="AF738" s="209"/>
      <c r="AG738" s="209"/>
      <c r="AH738" s="209"/>
      <c r="AI738" s="209"/>
      <c r="AJ738" s="209"/>
      <c r="AK738" s="209"/>
      <c r="AL738" s="209"/>
      <c r="AM738" s="209"/>
      <c r="AN738" s="209"/>
      <c r="AO738" s="209"/>
      <c r="AP738" s="209"/>
      <c r="AQ738" s="209"/>
    </row>
    <row r="739" spans="1:43">
      <c r="A739" s="209"/>
      <c r="B739" s="209"/>
      <c r="C739" s="209"/>
      <c r="D739" s="209"/>
      <c r="E739" s="209"/>
      <c r="F739" s="209"/>
      <c r="G739" s="209"/>
      <c r="H739" s="209"/>
      <c r="I739" s="209"/>
      <c r="J739" s="209"/>
      <c r="K739" s="209"/>
      <c r="L739" s="209"/>
      <c r="M739" s="209"/>
      <c r="N739" s="209"/>
      <c r="O739" s="209"/>
      <c r="P739" s="209"/>
      <c r="Q739" s="209"/>
      <c r="R739" s="209"/>
      <c r="S739" s="209"/>
      <c r="T739" s="209"/>
      <c r="U739" s="209"/>
      <c r="V739" s="209"/>
      <c r="W739" s="209"/>
      <c r="X739" s="209"/>
      <c r="Y739" s="209"/>
      <c r="Z739" s="209"/>
      <c r="AA739" s="209"/>
      <c r="AB739" s="209"/>
      <c r="AC739" s="209"/>
      <c r="AD739" s="209"/>
      <c r="AE739" s="209"/>
      <c r="AF739" s="209"/>
      <c r="AG739" s="209"/>
      <c r="AH739" s="209"/>
      <c r="AI739" s="209"/>
      <c r="AJ739" s="209"/>
      <c r="AK739" s="209"/>
      <c r="AL739" s="209"/>
      <c r="AM739" s="209"/>
      <c r="AN739" s="209"/>
      <c r="AO739" s="209"/>
      <c r="AP739" s="209"/>
      <c r="AQ739" s="209"/>
    </row>
    <row r="740" spans="1:43">
      <c r="A740" s="209"/>
      <c r="B740" s="209"/>
      <c r="C740" s="209"/>
      <c r="D740" s="209"/>
      <c r="E740" s="209"/>
      <c r="F740" s="209"/>
      <c r="G740" s="209"/>
      <c r="H740" s="209"/>
      <c r="I740" s="209"/>
      <c r="J740" s="209"/>
      <c r="K740" s="209"/>
      <c r="L740" s="209"/>
      <c r="M740" s="209"/>
      <c r="N740" s="209"/>
      <c r="O740" s="209"/>
      <c r="P740" s="209"/>
      <c r="Q740" s="209"/>
      <c r="R740" s="209"/>
      <c r="S740" s="209"/>
      <c r="T740" s="209"/>
      <c r="U740" s="209"/>
      <c r="V740" s="209"/>
      <c r="W740" s="209"/>
      <c r="X740" s="209"/>
      <c r="Y740" s="209"/>
      <c r="Z740" s="209"/>
      <c r="AA740" s="209"/>
      <c r="AB740" s="209"/>
      <c r="AC740" s="209"/>
      <c r="AD740" s="209"/>
      <c r="AE740" s="209"/>
      <c r="AF740" s="209"/>
      <c r="AG740" s="209"/>
      <c r="AH740" s="209"/>
      <c r="AI740" s="209"/>
      <c r="AJ740" s="209"/>
      <c r="AK740" s="209"/>
      <c r="AL740" s="209"/>
      <c r="AM740" s="209"/>
      <c r="AN740" s="209"/>
      <c r="AO740" s="209"/>
      <c r="AP740" s="209"/>
      <c r="AQ740" s="209"/>
    </row>
    <row r="741" spans="1:43">
      <c r="A741" s="209"/>
      <c r="B741" s="209"/>
      <c r="C741" s="209"/>
      <c r="D741" s="209"/>
      <c r="E741" s="209"/>
      <c r="F741" s="209"/>
      <c r="G741" s="209"/>
      <c r="H741" s="209"/>
      <c r="I741" s="209"/>
      <c r="J741" s="209"/>
      <c r="K741" s="209"/>
      <c r="L741" s="209"/>
      <c r="M741" s="209"/>
      <c r="N741" s="209"/>
      <c r="O741" s="209"/>
      <c r="P741" s="209"/>
      <c r="Q741" s="209"/>
      <c r="R741" s="209"/>
      <c r="S741" s="209"/>
      <c r="T741" s="209"/>
      <c r="U741" s="209"/>
      <c r="V741" s="209"/>
      <c r="W741" s="209"/>
      <c r="X741" s="209"/>
      <c r="Y741" s="209"/>
      <c r="Z741" s="209"/>
      <c r="AA741" s="209"/>
      <c r="AB741" s="209"/>
      <c r="AC741" s="209"/>
      <c r="AD741" s="209"/>
      <c r="AE741" s="209"/>
      <c r="AF741" s="209"/>
      <c r="AG741" s="209"/>
      <c r="AH741" s="209"/>
      <c r="AI741" s="209"/>
      <c r="AJ741" s="209"/>
      <c r="AK741" s="209"/>
      <c r="AL741" s="209"/>
      <c r="AM741" s="209"/>
      <c r="AN741" s="209"/>
      <c r="AO741" s="209"/>
      <c r="AP741" s="209"/>
      <c r="AQ741" s="209"/>
    </row>
    <row r="742" spans="1:43">
      <c r="A742" s="209"/>
      <c r="B742" s="209"/>
      <c r="C742" s="209"/>
      <c r="D742" s="209"/>
      <c r="E742" s="209"/>
      <c r="F742" s="209"/>
      <c r="G742" s="209"/>
      <c r="H742" s="209"/>
      <c r="I742" s="209"/>
      <c r="J742" s="209"/>
      <c r="K742" s="209"/>
      <c r="L742" s="209"/>
      <c r="M742" s="209"/>
      <c r="N742" s="209"/>
      <c r="O742" s="209"/>
      <c r="P742" s="209"/>
      <c r="Q742" s="209"/>
      <c r="R742" s="209"/>
      <c r="S742" s="209"/>
      <c r="T742" s="209"/>
      <c r="U742" s="209"/>
      <c r="V742" s="209"/>
      <c r="W742" s="209"/>
      <c r="X742" s="209"/>
      <c r="Y742" s="209"/>
      <c r="Z742" s="209"/>
      <c r="AA742" s="209"/>
      <c r="AB742" s="209"/>
      <c r="AC742" s="209"/>
      <c r="AD742" s="209"/>
      <c r="AE742" s="209"/>
      <c r="AF742" s="209"/>
      <c r="AG742" s="209"/>
      <c r="AH742" s="209"/>
      <c r="AI742" s="209"/>
      <c r="AJ742" s="209"/>
      <c r="AK742" s="209"/>
      <c r="AL742" s="209"/>
      <c r="AM742" s="209"/>
      <c r="AN742" s="209"/>
      <c r="AO742" s="209"/>
      <c r="AP742" s="209"/>
      <c r="AQ742" s="209"/>
    </row>
    <row r="743" spans="1:43">
      <c r="A743" s="209"/>
      <c r="B743" s="209"/>
      <c r="C743" s="209"/>
      <c r="D743" s="209"/>
      <c r="E743" s="209"/>
      <c r="F743" s="209"/>
      <c r="G743" s="209"/>
      <c r="H743" s="209"/>
      <c r="I743" s="209"/>
      <c r="J743" s="209"/>
      <c r="K743" s="209"/>
      <c r="L743" s="209"/>
      <c r="M743" s="209"/>
      <c r="N743" s="209"/>
      <c r="O743" s="209"/>
      <c r="P743" s="209"/>
      <c r="Q743" s="209"/>
      <c r="R743" s="209"/>
      <c r="S743" s="209"/>
      <c r="T743" s="209"/>
      <c r="U743" s="209"/>
      <c r="V743" s="209"/>
      <c r="W743" s="209"/>
      <c r="X743" s="209"/>
      <c r="Y743" s="209"/>
      <c r="Z743" s="209"/>
      <c r="AA743" s="209"/>
      <c r="AB743" s="209"/>
      <c r="AC743" s="209"/>
      <c r="AD743" s="209"/>
      <c r="AE743" s="209"/>
      <c r="AF743" s="209"/>
      <c r="AG743" s="209"/>
      <c r="AH743" s="209"/>
      <c r="AI743" s="209"/>
      <c r="AJ743" s="209"/>
      <c r="AK743" s="209"/>
      <c r="AL743" s="209"/>
      <c r="AM743" s="209"/>
      <c r="AN743" s="209"/>
      <c r="AO743" s="209"/>
      <c r="AP743" s="209"/>
      <c r="AQ743" s="209"/>
    </row>
    <row r="744" spans="1:43">
      <c r="A744" s="209"/>
      <c r="B744" s="209"/>
      <c r="C744" s="209"/>
      <c r="D744" s="209"/>
      <c r="E744" s="209"/>
      <c r="F744" s="209"/>
      <c r="G744" s="209"/>
      <c r="H744" s="209"/>
      <c r="I744" s="209"/>
      <c r="J744" s="209"/>
      <c r="K744" s="209"/>
      <c r="L744" s="209"/>
      <c r="M744" s="209"/>
      <c r="N744" s="209"/>
      <c r="O744" s="209"/>
      <c r="P744" s="209"/>
      <c r="Q744" s="209"/>
      <c r="R744" s="209"/>
      <c r="S744" s="209"/>
      <c r="T744" s="209"/>
      <c r="U744" s="209"/>
      <c r="V744" s="209"/>
      <c r="W744" s="209"/>
      <c r="X744" s="209"/>
      <c r="Y744" s="209"/>
      <c r="Z744" s="209"/>
      <c r="AA744" s="209"/>
      <c r="AB744" s="209"/>
      <c r="AC744" s="209"/>
      <c r="AD744" s="209"/>
      <c r="AE744" s="209"/>
      <c r="AF744" s="209"/>
      <c r="AG744" s="209"/>
      <c r="AH744" s="209"/>
      <c r="AI744" s="209"/>
      <c r="AJ744" s="209"/>
      <c r="AK744" s="209"/>
      <c r="AL744" s="209"/>
      <c r="AM744" s="209"/>
      <c r="AN744" s="209"/>
      <c r="AO744" s="209"/>
      <c r="AP744" s="209"/>
      <c r="AQ744" s="209"/>
    </row>
    <row r="745" spans="1:43">
      <c r="A745" s="209"/>
      <c r="B745" s="209"/>
      <c r="C745" s="209"/>
      <c r="D745" s="209"/>
      <c r="E745" s="209"/>
      <c r="F745" s="209"/>
      <c r="G745" s="209"/>
      <c r="H745" s="209"/>
      <c r="I745" s="209"/>
      <c r="J745" s="209"/>
      <c r="K745" s="209"/>
      <c r="L745" s="209"/>
      <c r="M745" s="209"/>
      <c r="N745" s="209"/>
      <c r="O745" s="209"/>
      <c r="P745" s="209"/>
      <c r="Q745" s="209"/>
      <c r="R745" s="209"/>
      <c r="S745" s="209"/>
      <c r="T745" s="209"/>
      <c r="U745" s="209"/>
      <c r="V745" s="209"/>
      <c r="W745" s="209"/>
      <c r="X745" s="209"/>
      <c r="Y745" s="209"/>
      <c r="Z745" s="209"/>
      <c r="AA745" s="209"/>
      <c r="AB745" s="209"/>
      <c r="AC745" s="209"/>
      <c r="AD745" s="209"/>
      <c r="AE745" s="209"/>
      <c r="AF745" s="209"/>
      <c r="AG745" s="209"/>
      <c r="AH745" s="209"/>
      <c r="AI745" s="209"/>
      <c r="AJ745" s="209"/>
      <c r="AK745" s="209"/>
      <c r="AL745" s="209"/>
      <c r="AM745" s="209"/>
      <c r="AN745" s="209"/>
      <c r="AO745" s="209"/>
      <c r="AP745" s="209"/>
      <c r="AQ745" s="209"/>
    </row>
    <row r="746" spans="1:43">
      <c r="A746" s="209"/>
      <c r="B746" s="209"/>
      <c r="C746" s="209"/>
      <c r="D746" s="209"/>
      <c r="E746" s="209"/>
      <c r="F746" s="209"/>
      <c r="G746" s="209"/>
      <c r="H746" s="209"/>
      <c r="I746" s="209"/>
      <c r="J746" s="209"/>
      <c r="K746" s="209"/>
      <c r="L746" s="209"/>
      <c r="M746" s="209"/>
      <c r="N746" s="209"/>
      <c r="O746" s="209"/>
      <c r="P746" s="209"/>
      <c r="Q746" s="209"/>
      <c r="R746" s="209"/>
      <c r="S746" s="209"/>
      <c r="T746" s="209"/>
      <c r="U746" s="209"/>
      <c r="V746" s="209"/>
      <c r="W746" s="209"/>
      <c r="X746" s="209"/>
      <c r="Y746" s="209"/>
      <c r="Z746" s="209"/>
      <c r="AA746" s="209"/>
      <c r="AB746" s="209"/>
      <c r="AC746" s="209"/>
      <c r="AD746" s="209"/>
      <c r="AE746" s="209"/>
      <c r="AF746" s="209"/>
      <c r="AG746" s="209"/>
      <c r="AH746" s="209"/>
      <c r="AI746" s="209"/>
      <c r="AJ746" s="209"/>
      <c r="AK746" s="209"/>
      <c r="AL746" s="209"/>
      <c r="AM746" s="209"/>
      <c r="AN746" s="209"/>
      <c r="AO746" s="209"/>
      <c r="AP746" s="209"/>
      <c r="AQ746" s="209"/>
    </row>
    <row r="747" spans="1:43">
      <c r="A747" s="209"/>
      <c r="B747" s="209"/>
      <c r="C747" s="209"/>
      <c r="D747" s="209"/>
      <c r="E747" s="209"/>
      <c r="F747" s="209"/>
      <c r="G747" s="209"/>
      <c r="H747" s="209"/>
      <c r="I747" s="209"/>
      <c r="J747" s="209"/>
      <c r="K747" s="209"/>
      <c r="L747" s="209"/>
      <c r="M747" s="209"/>
      <c r="N747" s="209"/>
      <c r="O747" s="209"/>
      <c r="P747" s="209"/>
      <c r="Q747" s="209"/>
      <c r="R747" s="209"/>
      <c r="S747" s="209"/>
      <c r="T747" s="209"/>
      <c r="U747" s="209"/>
      <c r="V747" s="209"/>
      <c r="W747" s="209"/>
      <c r="X747" s="209"/>
      <c r="Y747" s="209"/>
      <c r="Z747" s="209"/>
      <c r="AA747" s="209"/>
      <c r="AB747" s="209"/>
      <c r="AC747" s="209"/>
      <c r="AD747" s="209"/>
      <c r="AE747" s="209"/>
      <c r="AF747" s="209"/>
      <c r="AG747" s="209"/>
      <c r="AH747" s="209"/>
      <c r="AI747" s="209"/>
      <c r="AJ747" s="209"/>
      <c r="AK747" s="209"/>
      <c r="AL747" s="209"/>
      <c r="AM747" s="209"/>
      <c r="AN747" s="209"/>
      <c r="AO747" s="209"/>
      <c r="AP747" s="209"/>
      <c r="AQ747" s="209"/>
    </row>
    <row r="748" spans="1:43">
      <c r="A748" s="209"/>
      <c r="B748" s="209"/>
      <c r="C748" s="209"/>
      <c r="D748" s="209"/>
      <c r="E748" s="209"/>
      <c r="F748" s="209"/>
      <c r="G748" s="209"/>
      <c r="H748" s="209"/>
      <c r="I748" s="209"/>
      <c r="J748" s="209"/>
      <c r="K748" s="209"/>
      <c r="L748" s="209"/>
      <c r="M748" s="209"/>
      <c r="N748" s="209"/>
      <c r="O748" s="209"/>
      <c r="P748" s="209"/>
      <c r="Q748" s="209"/>
      <c r="R748" s="209"/>
      <c r="S748" s="209"/>
      <c r="T748" s="209"/>
      <c r="U748" s="209"/>
      <c r="V748" s="209"/>
      <c r="W748" s="209"/>
      <c r="X748" s="209"/>
      <c r="Y748" s="209"/>
      <c r="Z748" s="209"/>
      <c r="AA748" s="209"/>
      <c r="AB748" s="209"/>
      <c r="AC748" s="209"/>
      <c r="AD748" s="209"/>
      <c r="AE748" s="209"/>
      <c r="AF748" s="209"/>
      <c r="AG748" s="209"/>
      <c r="AH748" s="209"/>
      <c r="AI748" s="209"/>
      <c r="AJ748" s="209"/>
      <c r="AK748" s="209"/>
      <c r="AL748" s="209"/>
      <c r="AM748" s="209"/>
      <c r="AN748" s="209"/>
      <c r="AO748" s="209"/>
      <c r="AP748" s="209"/>
      <c r="AQ748" s="209"/>
    </row>
    <row r="749" spans="1:43">
      <c r="A749" s="209"/>
      <c r="B749" s="209"/>
      <c r="C749" s="209"/>
      <c r="D749" s="209"/>
      <c r="E749" s="209"/>
      <c r="F749" s="209"/>
      <c r="G749" s="209"/>
      <c r="H749" s="209"/>
      <c r="I749" s="209"/>
      <c r="J749" s="209"/>
      <c r="K749" s="209"/>
      <c r="L749" s="209"/>
      <c r="M749" s="209"/>
      <c r="N749" s="209"/>
      <c r="O749" s="209"/>
      <c r="P749" s="209"/>
      <c r="Q749" s="209"/>
      <c r="R749" s="209"/>
      <c r="S749" s="209"/>
      <c r="T749" s="209"/>
      <c r="U749" s="209"/>
      <c r="V749" s="209"/>
      <c r="W749" s="209"/>
      <c r="X749" s="209"/>
      <c r="Y749" s="209"/>
      <c r="Z749" s="209"/>
      <c r="AA749" s="209"/>
      <c r="AB749" s="209"/>
      <c r="AC749" s="209"/>
      <c r="AD749" s="209"/>
      <c r="AE749" s="209"/>
      <c r="AF749" s="209"/>
      <c r="AG749" s="209"/>
      <c r="AH749" s="209"/>
      <c r="AI749" s="209"/>
      <c r="AJ749" s="209"/>
      <c r="AK749" s="209"/>
      <c r="AL749" s="209"/>
      <c r="AM749" s="209"/>
      <c r="AN749" s="209"/>
      <c r="AO749" s="209"/>
      <c r="AP749" s="209"/>
      <c r="AQ749" s="209"/>
    </row>
    <row r="750" spans="1:43">
      <c r="A750" s="209"/>
      <c r="B750" s="209"/>
      <c r="C750" s="209"/>
      <c r="D750" s="209"/>
      <c r="E750" s="209"/>
      <c r="F750" s="209"/>
      <c r="G750" s="209"/>
      <c r="H750" s="209"/>
      <c r="I750" s="209"/>
      <c r="J750" s="209"/>
      <c r="K750" s="209"/>
      <c r="L750" s="209"/>
      <c r="M750" s="209"/>
      <c r="N750" s="209"/>
      <c r="O750" s="209"/>
      <c r="P750" s="209"/>
      <c r="Q750" s="209"/>
      <c r="R750" s="209"/>
      <c r="S750" s="209"/>
      <c r="T750" s="209"/>
      <c r="U750" s="209"/>
      <c r="V750" s="209"/>
      <c r="W750" s="209"/>
      <c r="X750" s="209"/>
      <c r="Y750" s="209"/>
      <c r="Z750" s="209"/>
      <c r="AA750" s="209"/>
      <c r="AB750" s="209"/>
      <c r="AC750" s="209"/>
      <c r="AD750" s="209"/>
      <c r="AE750" s="209"/>
      <c r="AF750" s="209"/>
      <c r="AG750" s="209"/>
      <c r="AH750" s="209"/>
      <c r="AI750" s="209"/>
      <c r="AJ750" s="209"/>
      <c r="AK750" s="209"/>
      <c r="AL750" s="209"/>
      <c r="AM750" s="209"/>
      <c r="AN750" s="209"/>
      <c r="AO750" s="209"/>
      <c r="AP750" s="209"/>
      <c r="AQ750" s="209"/>
    </row>
    <row r="751" spans="1:43">
      <c r="A751" s="209"/>
      <c r="B751" s="209"/>
      <c r="C751" s="209"/>
      <c r="D751" s="209"/>
      <c r="E751" s="209"/>
      <c r="F751" s="209"/>
      <c r="G751" s="209"/>
      <c r="H751" s="209"/>
      <c r="I751" s="209"/>
      <c r="J751" s="209"/>
      <c r="K751" s="209"/>
      <c r="L751" s="209"/>
      <c r="M751" s="209"/>
      <c r="N751" s="209"/>
      <c r="O751" s="209"/>
      <c r="P751" s="209"/>
      <c r="Q751" s="209"/>
      <c r="R751" s="209"/>
      <c r="S751" s="209"/>
      <c r="T751" s="209"/>
      <c r="U751" s="209"/>
      <c r="V751" s="209"/>
      <c r="W751" s="209"/>
      <c r="X751" s="209"/>
      <c r="Y751" s="209"/>
      <c r="Z751" s="209"/>
      <c r="AA751" s="209"/>
      <c r="AB751" s="209"/>
      <c r="AC751" s="209"/>
      <c r="AD751" s="209"/>
      <c r="AE751" s="209"/>
      <c r="AF751" s="209"/>
      <c r="AG751" s="209"/>
      <c r="AH751" s="209"/>
      <c r="AI751" s="209"/>
      <c r="AJ751" s="209"/>
      <c r="AK751" s="209"/>
      <c r="AL751" s="209"/>
      <c r="AM751" s="209"/>
      <c r="AN751" s="209"/>
      <c r="AO751" s="209"/>
      <c r="AP751" s="209"/>
      <c r="AQ751" s="209"/>
    </row>
    <row r="752" spans="1:43">
      <c r="A752" s="209"/>
      <c r="B752" s="209"/>
      <c r="C752" s="209"/>
      <c r="D752" s="209"/>
      <c r="E752" s="209"/>
      <c r="F752" s="209"/>
      <c r="G752" s="209"/>
      <c r="H752" s="209"/>
      <c r="I752" s="209"/>
      <c r="J752" s="209"/>
      <c r="K752" s="209"/>
      <c r="L752" s="209"/>
      <c r="M752" s="209"/>
      <c r="N752" s="209"/>
      <c r="O752" s="209"/>
      <c r="P752" s="209"/>
      <c r="Q752" s="209"/>
      <c r="R752" s="209"/>
      <c r="S752" s="209"/>
      <c r="T752" s="209"/>
      <c r="U752" s="209"/>
      <c r="V752" s="209"/>
      <c r="W752" s="209"/>
      <c r="X752" s="209"/>
      <c r="Y752" s="209"/>
      <c r="Z752" s="209"/>
      <c r="AA752" s="209"/>
      <c r="AB752" s="209"/>
      <c r="AC752" s="209"/>
      <c r="AD752" s="209"/>
      <c r="AE752" s="209"/>
      <c r="AF752" s="209"/>
      <c r="AG752" s="209"/>
      <c r="AH752" s="209"/>
      <c r="AI752" s="209"/>
      <c r="AJ752" s="209"/>
      <c r="AK752" s="209"/>
      <c r="AL752" s="209"/>
      <c r="AM752" s="209"/>
      <c r="AN752" s="209"/>
      <c r="AO752" s="209"/>
      <c r="AP752" s="209"/>
      <c r="AQ752" s="209"/>
    </row>
    <row r="753" spans="1:43">
      <c r="A753" s="209"/>
      <c r="B753" s="209"/>
      <c r="C753" s="209"/>
      <c r="D753" s="209"/>
      <c r="E753" s="209"/>
      <c r="F753" s="209"/>
      <c r="G753" s="209"/>
      <c r="H753" s="209"/>
      <c r="I753" s="209"/>
      <c r="J753" s="209"/>
      <c r="K753" s="209"/>
      <c r="L753" s="209"/>
      <c r="M753" s="209"/>
      <c r="N753" s="209"/>
      <c r="O753" s="209"/>
      <c r="P753" s="209"/>
      <c r="Q753" s="209"/>
      <c r="R753" s="209"/>
      <c r="S753" s="209"/>
      <c r="T753" s="209"/>
      <c r="U753" s="209"/>
      <c r="V753" s="209"/>
      <c r="W753" s="209"/>
      <c r="X753" s="209"/>
      <c r="Y753" s="209"/>
      <c r="Z753" s="209"/>
      <c r="AA753" s="209"/>
      <c r="AB753" s="209"/>
      <c r="AC753" s="209"/>
      <c r="AD753" s="209"/>
      <c r="AE753" s="209"/>
      <c r="AF753" s="209"/>
      <c r="AG753" s="209"/>
      <c r="AH753" s="209"/>
      <c r="AI753" s="209"/>
      <c r="AJ753" s="209"/>
      <c r="AK753" s="209"/>
      <c r="AL753" s="209"/>
      <c r="AM753" s="209"/>
      <c r="AN753" s="209"/>
      <c r="AO753" s="209"/>
      <c r="AP753" s="209"/>
      <c r="AQ753" s="209"/>
    </row>
    <row r="754" spans="1:43">
      <c r="A754" s="209"/>
      <c r="B754" s="209"/>
      <c r="C754" s="209"/>
      <c r="D754" s="209"/>
      <c r="E754" s="209"/>
      <c r="F754" s="209"/>
      <c r="G754" s="209"/>
      <c r="H754" s="209"/>
      <c r="I754" s="209"/>
      <c r="J754" s="209"/>
      <c r="K754" s="209"/>
      <c r="L754" s="209"/>
      <c r="M754" s="209"/>
      <c r="N754" s="209"/>
      <c r="O754" s="209"/>
      <c r="P754" s="209"/>
      <c r="Q754" s="209"/>
      <c r="R754" s="209"/>
      <c r="S754" s="209"/>
      <c r="T754" s="209"/>
      <c r="U754" s="209"/>
      <c r="V754" s="209"/>
      <c r="W754" s="209"/>
      <c r="X754" s="209"/>
      <c r="Y754" s="209"/>
      <c r="Z754" s="209"/>
      <c r="AA754" s="209"/>
      <c r="AB754" s="209"/>
      <c r="AC754" s="209"/>
      <c r="AD754" s="209"/>
      <c r="AE754" s="209"/>
      <c r="AF754" s="209"/>
      <c r="AG754" s="209"/>
      <c r="AH754" s="209"/>
      <c r="AI754" s="209"/>
      <c r="AJ754" s="209"/>
      <c r="AK754" s="209"/>
      <c r="AL754" s="209"/>
      <c r="AM754" s="209"/>
      <c r="AN754" s="209"/>
      <c r="AO754" s="209"/>
      <c r="AP754" s="209"/>
      <c r="AQ754" s="209"/>
    </row>
    <row r="755" spans="1:43">
      <c r="A755" s="209"/>
      <c r="B755" s="209"/>
      <c r="C755" s="209"/>
      <c r="D755" s="209"/>
      <c r="E755" s="209"/>
      <c r="F755" s="209"/>
      <c r="G755" s="209"/>
      <c r="H755" s="209"/>
      <c r="I755" s="209"/>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c r="AI755" s="209"/>
      <c r="AJ755" s="209"/>
      <c r="AK755" s="209"/>
      <c r="AL755" s="209"/>
      <c r="AM755" s="209"/>
      <c r="AN755" s="209"/>
      <c r="AO755" s="209"/>
      <c r="AP755" s="209"/>
      <c r="AQ755" s="209"/>
    </row>
    <row r="756" spans="1:43">
      <c r="A756" s="209"/>
      <c r="B756" s="209"/>
      <c r="C756" s="209"/>
      <c r="D756" s="209"/>
      <c r="E756" s="209"/>
      <c r="F756" s="209"/>
      <c r="G756" s="209"/>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c r="AI756" s="209"/>
      <c r="AJ756" s="209"/>
      <c r="AK756" s="209"/>
      <c r="AL756" s="209"/>
      <c r="AM756" s="209"/>
      <c r="AN756" s="209"/>
      <c r="AO756" s="209"/>
      <c r="AP756" s="209"/>
      <c r="AQ756" s="209"/>
    </row>
    <row r="757" spans="1:43">
      <c r="A757" s="209"/>
      <c r="B757" s="209"/>
      <c r="C757" s="209"/>
      <c r="D757" s="209"/>
      <c r="E757" s="209"/>
      <c r="F757" s="209"/>
      <c r="G757" s="209"/>
      <c r="H757" s="209"/>
      <c r="I757" s="209"/>
      <c r="J757" s="209"/>
      <c r="K757" s="209"/>
      <c r="L757" s="209"/>
      <c r="M757" s="209"/>
      <c r="N757" s="209"/>
      <c r="O757" s="209"/>
      <c r="P757" s="209"/>
      <c r="Q757" s="209"/>
      <c r="R757" s="209"/>
      <c r="S757" s="209"/>
      <c r="T757" s="209"/>
      <c r="U757" s="209"/>
      <c r="V757" s="209"/>
      <c r="W757" s="209"/>
      <c r="X757" s="209"/>
      <c r="Y757" s="209"/>
      <c r="Z757" s="209"/>
      <c r="AA757" s="209"/>
      <c r="AB757" s="209"/>
      <c r="AC757" s="209"/>
      <c r="AD757" s="209"/>
      <c r="AE757" s="209"/>
      <c r="AF757" s="209"/>
      <c r="AG757" s="209"/>
      <c r="AH757" s="209"/>
      <c r="AI757" s="209"/>
      <c r="AJ757" s="209"/>
      <c r="AK757" s="209"/>
      <c r="AL757" s="209"/>
      <c r="AM757" s="209"/>
      <c r="AN757" s="209"/>
      <c r="AO757" s="209"/>
      <c r="AP757" s="209"/>
      <c r="AQ757" s="209"/>
    </row>
    <row r="758" spans="1:43">
      <c r="A758" s="209"/>
      <c r="B758" s="209"/>
      <c r="C758" s="209"/>
      <c r="D758" s="209"/>
      <c r="E758" s="209"/>
      <c r="F758" s="209"/>
      <c r="G758" s="209"/>
      <c r="H758" s="209"/>
      <c r="I758" s="209"/>
      <c r="J758" s="209"/>
      <c r="K758" s="209"/>
      <c r="L758" s="209"/>
      <c r="M758" s="209"/>
      <c r="N758" s="209"/>
      <c r="O758" s="209"/>
      <c r="P758" s="209"/>
      <c r="Q758" s="209"/>
      <c r="R758" s="209"/>
      <c r="S758" s="209"/>
      <c r="T758" s="209"/>
      <c r="U758" s="209"/>
      <c r="V758" s="209"/>
      <c r="W758" s="209"/>
      <c r="X758" s="209"/>
      <c r="Y758" s="209"/>
      <c r="Z758" s="209"/>
      <c r="AA758" s="209"/>
      <c r="AB758" s="209"/>
      <c r="AC758" s="209"/>
      <c r="AD758" s="209"/>
      <c r="AE758" s="209"/>
      <c r="AF758" s="209"/>
      <c r="AG758" s="209"/>
      <c r="AH758" s="209"/>
      <c r="AI758" s="209"/>
      <c r="AJ758" s="209"/>
      <c r="AK758" s="209"/>
      <c r="AL758" s="209"/>
      <c r="AM758" s="209"/>
      <c r="AN758" s="209"/>
      <c r="AO758" s="209"/>
      <c r="AP758" s="209"/>
      <c r="AQ758" s="209"/>
    </row>
    <row r="759" spans="1:43">
      <c r="A759" s="209"/>
      <c r="B759" s="209"/>
      <c r="C759" s="209"/>
      <c r="D759" s="209"/>
      <c r="E759" s="209"/>
      <c r="F759" s="209"/>
      <c r="G759" s="209"/>
      <c r="H759" s="209"/>
      <c r="I759" s="209"/>
      <c r="J759" s="209"/>
      <c r="K759" s="209"/>
      <c r="L759" s="209"/>
      <c r="M759" s="209"/>
      <c r="N759" s="209"/>
      <c r="O759" s="209"/>
      <c r="P759" s="209"/>
      <c r="Q759" s="209"/>
      <c r="R759" s="209"/>
      <c r="S759" s="209"/>
      <c r="T759" s="209"/>
      <c r="U759" s="209"/>
      <c r="V759" s="209"/>
      <c r="W759" s="209"/>
      <c r="X759" s="209"/>
      <c r="Y759" s="209"/>
      <c r="Z759" s="209"/>
      <c r="AA759" s="209"/>
      <c r="AB759" s="209"/>
      <c r="AC759" s="209"/>
      <c r="AD759" s="209"/>
      <c r="AE759" s="209"/>
      <c r="AF759" s="209"/>
      <c r="AG759" s="209"/>
      <c r="AH759" s="209"/>
      <c r="AI759" s="209"/>
      <c r="AJ759" s="209"/>
      <c r="AK759" s="209"/>
      <c r="AL759" s="209"/>
      <c r="AM759" s="209"/>
      <c r="AN759" s="209"/>
      <c r="AO759" s="209"/>
      <c r="AP759" s="209"/>
      <c r="AQ759" s="209"/>
    </row>
    <row r="760" spans="1:43">
      <c r="A760" s="209"/>
      <c r="B760" s="209"/>
      <c r="C760" s="209"/>
      <c r="D760" s="209"/>
      <c r="E760" s="209"/>
      <c r="F760" s="209"/>
      <c r="G760" s="209"/>
      <c r="H760" s="209"/>
      <c r="I760" s="209"/>
      <c r="J760" s="209"/>
      <c r="K760" s="209"/>
      <c r="L760" s="209"/>
      <c r="M760" s="209"/>
      <c r="N760" s="209"/>
      <c r="O760" s="209"/>
      <c r="P760" s="209"/>
      <c r="Q760" s="209"/>
      <c r="R760" s="209"/>
      <c r="S760" s="209"/>
      <c r="T760" s="209"/>
      <c r="U760" s="209"/>
      <c r="V760" s="209"/>
      <c r="W760" s="209"/>
      <c r="X760" s="209"/>
      <c r="Y760" s="209"/>
      <c r="Z760" s="209"/>
      <c r="AA760" s="209"/>
      <c r="AB760" s="209"/>
      <c r="AC760" s="209"/>
      <c r="AD760" s="209"/>
      <c r="AE760" s="209"/>
      <c r="AF760" s="209"/>
      <c r="AG760" s="209"/>
      <c r="AH760" s="209"/>
      <c r="AI760" s="209"/>
      <c r="AJ760" s="209"/>
      <c r="AK760" s="209"/>
      <c r="AL760" s="209"/>
      <c r="AM760" s="209"/>
      <c r="AN760" s="209"/>
      <c r="AO760" s="209"/>
      <c r="AP760" s="209"/>
      <c r="AQ760" s="209"/>
    </row>
    <row r="761" spans="1:43">
      <c r="A761" s="209"/>
      <c r="B761" s="209"/>
      <c r="C761" s="209"/>
      <c r="D761" s="209"/>
      <c r="E761" s="209"/>
      <c r="F761" s="209"/>
      <c r="G761" s="209"/>
      <c r="H761" s="209"/>
      <c r="I761" s="209"/>
      <c r="J761" s="209"/>
      <c r="K761" s="209"/>
      <c r="L761" s="209"/>
      <c r="M761" s="209"/>
      <c r="N761" s="209"/>
      <c r="O761" s="209"/>
      <c r="P761" s="209"/>
      <c r="Q761" s="209"/>
      <c r="R761" s="209"/>
      <c r="S761" s="209"/>
      <c r="T761" s="209"/>
      <c r="U761" s="209"/>
      <c r="V761" s="209"/>
      <c r="W761" s="209"/>
      <c r="X761" s="209"/>
      <c r="Y761" s="209"/>
      <c r="Z761" s="209"/>
      <c r="AA761" s="209"/>
      <c r="AB761" s="209"/>
      <c r="AC761" s="209"/>
      <c r="AD761" s="209"/>
      <c r="AE761" s="209"/>
      <c r="AF761" s="209"/>
      <c r="AG761" s="209"/>
      <c r="AH761" s="209"/>
      <c r="AI761" s="209"/>
      <c r="AJ761" s="209"/>
      <c r="AK761" s="209"/>
      <c r="AL761" s="209"/>
      <c r="AM761" s="209"/>
      <c r="AN761" s="209"/>
      <c r="AO761" s="209"/>
      <c r="AP761" s="209"/>
      <c r="AQ761" s="209"/>
    </row>
    <row r="762" spans="1:43">
      <c r="A762" s="209"/>
      <c r="B762" s="209"/>
      <c r="C762" s="209"/>
      <c r="D762" s="209"/>
      <c r="E762" s="209"/>
      <c r="F762" s="209"/>
      <c r="G762" s="209"/>
      <c r="H762" s="209"/>
      <c r="I762" s="209"/>
      <c r="J762" s="209"/>
      <c r="K762" s="209"/>
      <c r="L762" s="209"/>
      <c r="M762" s="209"/>
      <c r="N762" s="209"/>
      <c r="O762" s="209"/>
      <c r="P762" s="209"/>
      <c r="Q762" s="209"/>
      <c r="R762" s="209"/>
      <c r="S762" s="209"/>
      <c r="T762" s="209"/>
      <c r="U762" s="209"/>
      <c r="V762" s="209"/>
      <c r="W762" s="209"/>
      <c r="X762" s="209"/>
      <c r="Y762" s="209"/>
      <c r="Z762" s="209"/>
      <c r="AA762" s="209"/>
      <c r="AB762" s="209"/>
      <c r="AC762" s="209"/>
      <c r="AD762" s="209"/>
      <c r="AE762" s="209"/>
      <c r="AF762" s="209"/>
      <c r="AG762" s="209"/>
      <c r="AH762" s="209"/>
      <c r="AI762" s="209"/>
      <c r="AJ762" s="209"/>
      <c r="AK762" s="209"/>
      <c r="AL762" s="209"/>
      <c r="AM762" s="209"/>
      <c r="AN762" s="209"/>
      <c r="AO762" s="209"/>
      <c r="AP762" s="209"/>
      <c r="AQ762" s="209"/>
    </row>
    <row r="763" spans="1:43">
      <c r="A763" s="209"/>
      <c r="B763" s="209"/>
      <c r="C763" s="209"/>
      <c r="D763" s="209"/>
      <c r="E763" s="209"/>
      <c r="F763" s="209"/>
      <c r="G763" s="209"/>
      <c r="H763" s="209"/>
      <c r="I763" s="209"/>
      <c r="J763" s="209"/>
      <c r="K763" s="209"/>
      <c r="L763" s="209"/>
      <c r="M763" s="209"/>
      <c r="N763" s="209"/>
      <c r="O763" s="209"/>
      <c r="P763" s="209"/>
      <c r="Q763" s="209"/>
      <c r="R763" s="209"/>
      <c r="S763" s="209"/>
      <c r="T763" s="209"/>
      <c r="U763" s="209"/>
      <c r="V763" s="209"/>
      <c r="W763" s="209"/>
      <c r="X763" s="209"/>
      <c r="Y763" s="209"/>
      <c r="Z763" s="209"/>
      <c r="AA763" s="209"/>
      <c r="AB763" s="209"/>
      <c r="AC763" s="209"/>
      <c r="AD763" s="209"/>
      <c r="AE763" s="209"/>
      <c r="AF763" s="209"/>
      <c r="AG763" s="209"/>
      <c r="AH763" s="209"/>
      <c r="AI763" s="209"/>
      <c r="AJ763" s="209"/>
      <c r="AK763" s="209"/>
      <c r="AL763" s="209"/>
      <c r="AM763" s="209"/>
      <c r="AN763" s="209"/>
      <c r="AO763" s="209"/>
      <c r="AP763" s="209"/>
      <c r="AQ763" s="209"/>
    </row>
    <row r="764" spans="1:43">
      <c r="A764" s="209"/>
      <c r="B764" s="209"/>
      <c r="C764" s="209"/>
      <c r="D764" s="209"/>
      <c r="E764" s="209"/>
      <c r="F764" s="209"/>
      <c r="G764" s="209"/>
      <c r="H764" s="209"/>
      <c r="I764" s="209"/>
      <c r="J764" s="209"/>
      <c r="K764" s="209"/>
      <c r="L764" s="209"/>
      <c r="M764" s="209"/>
      <c r="N764" s="209"/>
      <c r="O764" s="209"/>
      <c r="P764" s="209"/>
      <c r="Q764" s="209"/>
      <c r="R764" s="209"/>
      <c r="S764" s="209"/>
      <c r="T764" s="209"/>
      <c r="U764" s="209"/>
      <c r="V764" s="209"/>
      <c r="W764" s="209"/>
      <c r="X764" s="209"/>
      <c r="Y764" s="209"/>
      <c r="Z764" s="209"/>
      <c r="AA764" s="209"/>
      <c r="AB764" s="209"/>
      <c r="AC764" s="209"/>
      <c r="AD764" s="209"/>
      <c r="AE764" s="209"/>
      <c r="AF764" s="209"/>
      <c r="AG764" s="209"/>
      <c r="AH764" s="209"/>
      <c r="AI764" s="209"/>
      <c r="AJ764" s="209"/>
      <c r="AK764" s="209"/>
      <c r="AL764" s="209"/>
      <c r="AM764" s="209"/>
      <c r="AN764" s="209"/>
      <c r="AO764" s="209"/>
      <c r="AP764" s="209"/>
      <c r="AQ764" s="209"/>
    </row>
    <row r="765" spans="1:43">
      <c r="A765" s="209"/>
      <c r="B765" s="209"/>
      <c r="C765" s="209"/>
      <c r="D765" s="209"/>
      <c r="E765" s="209"/>
      <c r="F765" s="209"/>
      <c r="G765" s="209"/>
      <c r="H765" s="209"/>
      <c r="I765" s="209"/>
      <c r="J765" s="209"/>
      <c r="K765" s="209"/>
      <c r="L765" s="209"/>
      <c r="M765" s="209"/>
      <c r="N765" s="209"/>
      <c r="O765" s="209"/>
      <c r="P765" s="209"/>
      <c r="Q765" s="209"/>
      <c r="R765" s="209"/>
      <c r="S765" s="209"/>
      <c r="T765" s="209"/>
      <c r="U765" s="209"/>
      <c r="V765" s="209"/>
      <c r="W765" s="209"/>
      <c r="X765" s="209"/>
      <c r="Y765" s="209"/>
      <c r="Z765" s="209"/>
      <c r="AA765" s="209"/>
      <c r="AB765" s="209"/>
      <c r="AC765" s="209"/>
      <c r="AD765" s="209"/>
      <c r="AE765" s="209"/>
      <c r="AF765" s="209"/>
      <c r="AG765" s="209"/>
      <c r="AH765" s="209"/>
      <c r="AI765" s="209"/>
      <c r="AJ765" s="209"/>
      <c r="AK765" s="209"/>
      <c r="AL765" s="209"/>
      <c r="AM765" s="209"/>
      <c r="AN765" s="209"/>
      <c r="AO765" s="209"/>
      <c r="AP765" s="209"/>
      <c r="AQ765" s="209"/>
    </row>
    <row r="766" spans="1:43">
      <c r="A766" s="209"/>
      <c r="B766" s="209"/>
      <c r="C766" s="209"/>
      <c r="D766" s="209"/>
      <c r="E766" s="209"/>
      <c r="F766" s="209"/>
      <c r="G766" s="209"/>
      <c r="H766" s="209"/>
      <c r="I766" s="209"/>
      <c r="J766" s="209"/>
      <c r="K766" s="209"/>
      <c r="L766" s="209"/>
      <c r="M766" s="209"/>
      <c r="N766" s="209"/>
      <c r="O766" s="209"/>
      <c r="P766" s="209"/>
      <c r="Q766" s="209"/>
      <c r="R766" s="209"/>
      <c r="S766" s="209"/>
      <c r="T766" s="209"/>
      <c r="U766" s="209"/>
      <c r="V766" s="209"/>
      <c r="W766" s="209"/>
      <c r="X766" s="209"/>
      <c r="Y766" s="209"/>
      <c r="Z766" s="209"/>
      <c r="AA766" s="209"/>
      <c r="AB766" s="209"/>
      <c r="AC766" s="209"/>
      <c r="AD766" s="209"/>
      <c r="AE766" s="209"/>
      <c r="AF766" s="209"/>
      <c r="AG766" s="209"/>
      <c r="AH766" s="209"/>
      <c r="AI766" s="209"/>
      <c r="AJ766" s="209"/>
      <c r="AK766" s="209"/>
      <c r="AL766" s="209"/>
      <c r="AM766" s="209"/>
      <c r="AN766" s="209"/>
      <c r="AO766" s="209"/>
      <c r="AP766" s="209"/>
      <c r="AQ766" s="209"/>
    </row>
    <row r="767" spans="1:43">
      <c r="A767" s="209"/>
      <c r="B767" s="209"/>
      <c r="C767" s="209"/>
      <c r="D767" s="209"/>
      <c r="E767" s="209"/>
      <c r="F767" s="209"/>
      <c r="G767" s="209"/>
      <c r="H767" s="209"/>
      <c r="I767" s="209"/>
      <c r="J767" s="209"/>
      <c r="K767" s="209"/>
      <c r="L767" s="209"/>
      <c r="M767" s="209"/>
      <c r="N767" s="209"/>
      <c r="O767" s="209"/>
      <c r="P767" s="209"/>
      <c r="Q767" s="209"/>
      <c r="R767" s="209"/>
      <c r="S767" s="209"/>
      <c r="T767" s="209"/>
      <c r="U767" s="209"/>
      <c r="V767" s="209"/>
      <c r="W767" s="209"/>
      <c r="X767" s="209"/>
      <c r="Y767" s="209"/>
      <c r="Z767" s="209"/>
      <c r="AA767" s="209"/>
      <c r="AB767" s="209"/>
      <c r="AC767" s="209"/>
      <c r="AD767" s="209"/>
      <c r="AE767" s="209"/>
      <c r="AF767" s="209"/>
      <c r="AG767" s="209"/>
      <c r="AH767" s="209"/>
      <c r="AI767" s="209"/>
      <c r="AJ767" s="209"/>
      <c r="AK767" s="209"/>
      <c r="AL767" s="209"/>
      <c r="AM767" s="209"/>
      <c r="AN767" s="209"/>
      <c r="AO767" s="209"/>
      <c r="AP767" s="209"/>
      <c r="AQ767" s="209"/>
    </row>
    <row r="768" spans="1:43">
      <c r="A768" s="209"/>
      <c r="B768" s="209"/>
      <c r="C768" s="209"/>
      <c r="D768" s="209"/>
      <c r="E768" s="209"/>
      <c r="F768" s="209"/>
      <c r="G768" s="209"/>
      <c r="H768" s="209"/>
      <c r="I768" s="209"/>
      <c r="J768" s="209"/>
      <c r="K768" s="209"/>
      <c r="L768" s="209"/>
      <c r="M768" s="209"/>
      <c r="N768" s="209"/>
      <c r="O768" s="209"/>
      <c r="P768" s="209"/>
      <c r="Q768" s="209"/>
      <c r="R768" s="209"/>
      <c r="S768" s="209"/>
      <c r="T768" s="209"/>
      <c r="U768" s="209"/>
      <c r="V768" s="209"/>
      <c r="W768" s="209"/>
      <c r="X768" s="209"/>
      <c r="Y768" s="209"/>
      <c r="Z768" s="209"/>
      <c r="AA768" s="209"/>
      <c r="AB768" s="209"/>
      <c r="AC768" s="209"/>
      <c r="AD768" s="209"/>
      <c r="AE768" s="209"/>
      <c r="AF768" s="209"/>
      <c r="AG768" s="209"/>
      <c r="AH768" s="209"/>
      <c r="AI768" s="209"/>
      <c r="AJ768" s="209"/>
      <c r="AK768" s="209"/>
      <c r="AL768" s="209"/>
      <c r="AM768" s="209"/>
      <c r="AN768" s="209"/>
      <c r="AO768" s="209"/>
      <c r="AP768" s="209"/>
      <c r="AQ768" s="209"/>
    </row>
    <row r="769" spans="1:43">
      <c r="A769" s="209"/>
      <c r="B769" s="209"/>
      <c r="C769" s="209"/>
      <c r="D769" s="209"/>
      <c r="E769" s="209"/>
      <c r="F769" s="209"/>
      <c r="G769" s="209"/>
      <c r="H769" s="209"/>
      <c r="I769" s="209"/>
      <c r="J769" s="209"/>
      <c r="K769" s="209"/>
      <c r="L769" s="209"/>
      <c r="M769" s="209"/>
      <c r="N769" s="209"/>
      <c r="O769" s="209"/>
      <c r="P769" s="209"/>
      <c r="Q769" s="209"/>
      <c r="R769" s="209"/>
      <c r="S769" s="209"/>
      <c r="T769" s="209"/>
      <c r="U769" s="209"/>
      <c r="V769" s="209"/>
      <c r="W769" s="209"/>
      <c r="X769" s="209"/>
      <c r="Y769" s="209"/>
      <c r="Z769" s="209"/>
      <c r="AA769" s="209"/>
      <c r="AB769" s="209"/>
      <c r="AC769" s="209"/>
      <c r="AD769" s="209"/>
      <c r="AE769" s="209"/>
      <c r="AF769" s="209"/>
      <c r="AG769" s="209"/>
      <c r="AH769" s="209"/>
      <c r="AI769" s="209"/>
      <c r="AJ769" s="209"/>
      <c r="AK769" s="209"/>
      <c r="AL769" s="209"/>
      <c r="AM769" s="209"/>
      <c r="AN769" s="209"/>
      <c r="AO769" s="209"/>
      <c r="AP769" s="209"/>
      <c r="AQ769" s="209"/>
    </row>
    <row r="770" spans="1:43">
      <c r="A770" s="209"/>
      <c r="B770" s="209"/>
      <c r="C770" s="209"/>
      <c r="D770" s="209"/>
      <c r="E770" s="209"/>
      <c r="F770" s="209"/>
      <c r="G770" s="209"/>
      <c r="H770" s="209"/>
      <c r="I770" s="209"/>
      <c r="J770" s="209"/>
      <c r="K770" s="209"/>
      <c r="L770" s="209"/>
      <c r="M770" s="209"/>
      <c r="N770" s="209"/>
      <c r="O770" s="209"/>
      <c r="P770" s="209"/>
      <c r="Q770" s="209"/>
      <c r="R770" s="209"/>
      <c r="S770" s="209"/>
      <c r="T770" s="209"/>
      <c r="U770" s="209"/>
      <c r="V770" s="209"/>
      <c r="W770" s="209"/>
      <c r="X770" s="209"/>
      <c r="Y770" s="209"/>
      <c r="Z770" s="209"/>
      <c r="AA770" s="209"/>
      <c r="AB770" s="209"/>
      <c r="AC770" s="209"/>
      <c r="AD770" s="209"/>
      <c r="AE770" s="209"/>
      <c r="AF770" s="209"/>
      <c r="AG770" s="209"/>
      <c r="AH770" s="209"/>
      <c r="AI770" s="209"/>
      <c r="AJ770" s="209"/>
      <c r="AK770" s="209"/>
      <c r="AL770" s="209"/>
      <c r="AM770" s="209"/>
      <c r="AN770" s="209"/>
      <c r="AO770" s="209"/>
      <c r="AP770" s="209"/>
      <c r="AQ770" s="209"/>
    </row>
    <row r="771" spans="1:43">
      <c r="A771" s="209"/>
      <c r="B771" s="209"/>
      <c r="C771" s="209"/>
      <c r="D771" s="209"/>
      <c r="E771" s="209"/>
      <c r="F771" s="209"/>
      <c r="G771" s="209"/>
      <c r="H771" s="209"/>
      <c r="I771" s="209"/>
      <c r="J771" s="209"/>
      <c r="K771" s="209"/>
      <c r="L771" s="209"/>
      <c r="M771" s="209"/>
      <c r="N771" s="209"/>
      <c r="O771" s="209"/>
      <c r="P771" s="209"/>
      <c r="Q771" s="209"/>
      <c r="R771" s="209"/>
      <c r="S771" s="209"/>
      <c r="T771" s="209"/>
      <c r="U771" s="209"/>
      <c r="V771" s="209"/>
      <c r="W771" s="209"/>
      <c r="X771" s="209"/>
      <c r="Y771" s="209"/>
      <c r="Z771" s="209"/>
      <c r="AA771" s="209"/>
      <c r="AB771" s="209"/>
      <c r="AC771" s="209"/>
      <c r="AD771" s="209"/>
      <c r="AE771" s="209"/>
      <c r="AF771" s="209"/>
      <c r="AG771" s="209"/>
      <c r="AH771" s="209"/>
      <c r="AI771" s="209"/>
      <c r="AJ771" s="209"/>
      <c r="AK771" s="209"/>
      <c r="AL771" s="209"/>
      <c r="AM771" s="209"/>
      <c r="AN771" s="209"/>
      <c r="AO771" s="209"/>
      <c r="AP771" s="209"/>
      <c r="AQ771" s="209"/>
    </row>
    <row r="772" spans="1:43">
      <c r="A772" s="209"/>
      <c r="B772" s="209"/>
      <c r="C772" s="209"/>
      <c r="D772" s="209"/>
      <c r="E772" s="209"/>
      <c r="F772" s="209"/>
      <c r="G772" s="209"/>
      <c r="H772" s="209"/>
      <c r="I772" s="209"/>
      <c r="J772" s="209"/>
      <c r="K772" s="209"/>
      <c r="L772" s="209"/>
      <c r="M772" s="209"/>
      <c r="N772" s="209"/>
      <c r="O772" s="209"/>
      <c r="P772" s="209"/>
      <c r="Q772" s="209"/>
      <c r="R772" s="209"/>
      <c r="S772" s="209"/>
      <c r="T772" s="209"/>
      <c r="U772" s="209"/>
      <c r="V772" s="209"/>
      <c r="W772" s="209"/>
      <c r="X772" s="209"/>
      <c r="Y772" s="209"/>
      <c r="Z772" s="209"/>
      <c r="AA772" s="209"/>
      <c r="AB772" s="209"/>
      <c r="AC772" s="209"/>
      <c r="AD772" s="209"/>
      <c r="AE772" s="209"/>
      <c r="AF772" s="209"/>
      <c r="AG772" s="209"/>
      <c r="AH772" s="209"/>
      <c r="AI772" s="209"/>
      <c r="AJ772" s="209"/>
      <c r="AK772" s="209"/>
      <c r="AL772" s="209"/>
      <c r="AM772" s="209"/>
      <c r="AN772" s="209"/>
      <c r="AO772" s="209"/>
      <c r="AP772" s="209"/>
      <c r="AQ772" s="209"/>
    </row>
    <row r="773" spans="1:43">
      <c r="A773" s="209"/>
      <c r="B773" s="209"/>
      <c r="C773" s="209"/>
      <c r="D773" s="209"/>
      <c r="E773" s="209"/>
      <c r="F773" s="209"/>
      <c r="G773" s="209"/>
      <c r="H773" s="209"/>
      <c r="I773" s="209"/>
      <c r="J773" s="209"/>
      <c r="K773" s="209"/>
      <c r="L773" s="209"/>
      <c r="M773" s="209"/>
      <c r="N773" s="209"/>
      <c r="O773" s="209"/>
      <c r="P773" s="209"/>
      <c r="Q773" s="209"/>
      <c r="R773" s="209"/>
      <c r="S773" s="209"/>
      <c r="T773" s="209"/>
      <c r="U773" s="209"/>
      <c r="V773" s="209"/>
      <c r="W773" s="209"/>
      <c r="X773" s="209"/>
      <c r="Y773" s="209"/>
      <c r="Z773" s="209"/>
      <c r="AA773" s="209"/>
      <c r="AB773" s="209"/>
      <c r="AC773" s="209"/>
      <c r="AD773" s="209"/>
      <c r="AE773" s="209"/>
      <c r="AF773" s="209"/>
      <c r="AG773" s="209"/>
      <c r="AH773" s="209"/>
      <c r="AI773" s="209"/>
      <c r="AJ773" s="209"/>
      <c r="AK773" s="209"/>
      <c r="AL773" s="209"/>
      <c r="AM773" s="209"/>
      <c r="AN773" s="209"/>
      <c r="AO773" s="209"/>
      <c r="AP773" s="209"/>
      <c r="AQ773" s="209"/>
    </row>
    <row r="774" spans="1:43">
      <c r="A774" s="209"/>
      <c r="B774" s="209"/>
      <c r="C774" s="209"/>
      <c r="D774" s="209"/>
      <c r="E774" s="209"/>
      <c r="F774" s="209"/>
      <c r="G774" s="209"/>
      <c r="H774" s="209"/>
      <c r="I774" s="209"/>
      <c r="J774" s="209"/>
      <c r="K774" s="209"/>
      <c r="L774" s="209"/>
      <c r="M774" s="209"/>
      <c r="N774" s="209"/>
      <c r="O774" s="209"/>
      <c r="P774" s="209"/>
      <c r="Q774" s="209"/>
      <c r="R774" s="209"/>
      <c r="S774" s="209"/>
      <c r="T774" s="209"/>
      <c r="U774" s="209"/>
      <c r="V774" s="209"/>
      <c r="W774" s="209"/>
      <c r="X774" s="209"/>
      <c r="Y774" s="209"/>
      <c r="Z774" s="209"/>
      <c r="AA774" s="209"/>
      <c r="AB774" s="209"/>
      <c r="AC774" s="209"/>
      <c r="AD774" s="209"/>
      <c r="AE774" s="209"/>
      <c r="AF774" s="209"/>
      <c r="AG774" s="209"/>
      <c r="AH774" s="209"/>
      <c r="AI774" s="209"/>
      <c r="AJ774" s="209"/>
      <c r="AK774" s="209"/>
      <c r="AL774" s="209"/>
      <c r="AM774" s="209"/>
      <c r="AN774" s="209"/>
      <c r="AO774" s="209"/>
      <c r="AP774" s="209"/>
      <c r="AQ774" s="209"/>
    </row>
    <row r="775" spans="1:43">
      <c r="A775" s="209"/>
      <c r="B775" s="209"/>
      <c r="C775" s="209"/>
      <c r="D775" s="209"/>
      <c r="E775" s="209"/>
      <c r="F775" s="209"/>
      <c r="G775" s="209"/>
      <c r="H775" s="209"/>
      <c r="I775" s="209"/>
      <c r="J775" s="209"/>
      <c r="K775" s="209"/>
      <c r="L775" s="209"/>
      <c r="M775" s="209"/>
      <c r="N775" s="209"/>
      <c r="O775" s="209"/>
      <c r="P775" s="209"/>
      <c r="Q775" s="209"/>
      <c r="R775" s="209"/>
      <c r="S775" s="209"/>
      <c r="T775" s="209"/>
      <c r="U775" s="209"/>
      <c r="V775" s="209"/>
      <c r="W775" s="209"/>
      <c r="X775" s="209"/>
      <c r="Y775" s="209"/>
      <c r="Z775" s="209"/>
      <c r="AA775" s="209"/>
      <c r="AB775" s="209"/>
      <c r="AC775" s="209"/>
      <c r="AD775" s="209"/>
      <c r="AE775" s="209"/>
      <c r="AF775" s="209"/>
      <c r="AG775" s="209"/>
      <c r="AH775" s="209"/>
      <c r="AI775" s="209"/>
      <c r="AJ775" s="209"/>
      <c r="AK775" s="209"/>
      <c r="AL775" s="209"/>
      <c r="AM775" s="209"/>
      <c r="AN775" s="209"/>
      <c r="AO775" s="209"/>
      <c r="AP775" s="209"/>
      <c r="AQ775" s="209"/>
    </row>
    <row r="776" spans="1:43">
      <c r="A776" s="209"/>
      <c r="B776" s="209"/>
      <c r="C776" s="209"/>
      <c r="D776" s="209"/>
      <c r="E776" s="209"/>
      <c r="F776" s="209"/>
      <c r="G776" s="209"/>
      <c r="H776" s="209"/>
      <c r="I776" s="209"/>
      <c r="J776" s="209"/>
      <c r="K776" s="209"/>
      <c r="L776" s="209"/>
      <c r="M776" s="209"/>
      <c r="N776" s="209"/>
      <c r="O776" s="209"/>
      <c r="P776" s="209"/>
      <c r="Q776" s="209"/>
      <c r="R776" s="209"/>
      <c r="S776" s="209"/>
      <c r="T776" s="209"/>
      <c r="U776" s="209"/>
      <c r="V776" s="209"/>
      <c r="W776" s="209"/>
      <c r="X776" s="209"/>
      <c r="Y776" s="209"/>
      <c r="Z776" s="209"/>
      <c r="AA776" s="209"/>
      <c r="AB776" s="209"/>
      <c r="AC776" s="209"/>
      <c r="AD776" s="209"/>
      <c r="AE776" s="209"/>
      <c r="AF776" s="209"/>
      <c r="AG776" s="209"/>
      <c r="AH776" s="209"/>
      <c r="AI776" s="209"/>
      <c r="AJ776" s="209"/>
      <c r="AK776" s="209"/>
      <c r="AL776" s="209"/>
      <c r="AM776" s="209"/>
      <c r="AN776" s="209"/>
      <c r="AO776" s="209"/>
      <c r="AP776" s="209"/>
      <c r="AQ776" s="209"/>
    </row>
    <row r="777" spans="1:43">
      <c r="A777" s="209"/>
      <c r="B777" s="209"/>
      <c r="C777" s="209"/>
      <c r="D777" s="209"/>
      <c r="E777" s="209"/>
      <c r="F777" s="209"/>
      <c r="G777" s="209"/>
      <c r="H777" s="209"/>
      <c r="I777" s="209"/>
      <c r="J777" s="209"/>
      <c r="K777" s="209"/>
      <c r="L777" s="209"/>
      <c r="M777" s="209"/>
      <c r="N777" s="209"/>
      <c r="O777" s="209"/>
      <c r="P777" s="209"/>
      <c r="Q777" s="209"/>
      <c r="R777" s="209"/>
      <c r="S777" s="209"/>
      <c r="T777" s="209"/>
      <c r="U777" s="209"/>
      <c r="V777" s="209"/>
      <c r="W777" s="209"/>
      <c r="X777" s="209"/>
      <c r="Y777" s="209"/>
      <c r="Z777" s="209"/>
      <c r="AA777" s="209"/>
      <c r="AB777" s="209"/>
      <c r="AC777" s="209"/>
      <c r="AD777" s="209"/>
      <c r="AE777" s="209"/>
      <c r="AF777" s="209"/>
      <c r="AG777" s="209"/>
      <c r="AH777" s="209"/>
      <c r="AI777" s="209"/>
      <c r="AJ777" s="209"/>
      <c r="AK777" s="209"/>
      <c r="AL777" s="209"/>
      <c r="AM777" s="209"/>
      <c r="AN777" s="209"/>
      <c r="AO777" s="209"/>
      <c r="AP777" s="209"/>
      <c r="AQ777" s="209"/>
    </row>
    <row r="778" spans="1:43">
      <c r="A778" s="209"/>
      <c r="B778" s="209"/>
      <c r="C778" s="209"/>
      <c r="D778" s="209"/>
      <c r="E778" s="209"/>
      <c r="F778" s="209"/>
      <c r="G778" s="209"/>
      <c r="H778" s="209"/>
      <c r="I778" s="209"/>
      <c r="J778" s="209"/>
      <c r="K778" s="209"/>
      <c r="L778" s="209"/>
      <c r="M778" s="209"/>
      <c r="N778" s="209"/>
      <c r="O778" s="209"/>
      <c r="P778" s="209"/>
      <c r="Q778" s="209"/>
      <c r="R778" s="209"/>
      <c r="S778" s="209"/>
      <c r="T778" s="209"/>
      <c r="U778" s="209"/>
      <c r="V778" s="209"/>
      <c r="W778" s="209"/>
      <c r="X778" s="209"/>
      <c r="Y778" s="209"/>
      <c r="Z778" s="209"/>
      <c r="AA778" s="209"/>
      <c r="AB778" s="209"/>
      <c r="AC778" s="209"/>
      <c r="AD778" s="209"/>
      <c r="AE778" s="209"/>
      <c r="AF778" s="209"/>
      <c r="AG778" s="209"/>
      <c r="AH778" s="209"/>
      <c r="AI778" s="209"/>
      <c r="AJ778" s="209"/>
      <c r="AK778" s="209"/>
      <c r="AL778" s="209"/>
      <c r="AM778" s="209"/>
      <c r="AN778" s="209"/>
      <c r="AO778" s="209"/>
      <c r="AP778" s="209"/>
      <c r="AQ778" s="209"/>
    </row>
    <row r="779" spans="1:43">
      <c r="A779" s="209"/>
      <c r="B779" s="209"/>
      <c r="C779" s="209"/>
      <c r="D779" s="209"/>
      <c r="E779" s="209"/>
      <c r="F779" s="209"/>
      <c r="G779" s="209"/>
      <c r="H779" s="209"/>
      <c r="I779" s="209"/>
      <c r="J779" s="209"/>
      <c r="K779" s="209"/>
      <c r="L779" s="209"/>
      <c r="M779" s="209"/>
      <c r="N779" s="209"/>
      <c r="O779" s="209"/>
      <c r="P779" s="209"/>
      <c r="Q779" s="209"/>
      <c r="R779" s="209"/>
      <c r="S779" s="209"/>
      <c r="T779" s="209"/>
      <c r="U779" s="209"/>
      <c r="V779" s="209"/>
      <c r="W779" s="209"/>
      <c r="X779" s="209"/>
      <c r="Y779" s="209"/>
      <c r="Z779" s="209"/>
      <c r="AA779" s="209"/>
      <c r="AB779" s="209"/>
      <c r="AC779" s="209"/>
      <c r="AD779" s="209"/>
      <c r="AE779" s="209"/>
      <c r="AF779" s="209"/>
      <c r="AG779" s="209"/>
      <c r="AH779" s="209"/>
      <c r="AI779" s="209"/>
      <c r="AJ779" s="209"/>
      <c r="AK779" s="209"/>
      <c r="AL779" s="209"/>
      <c r="AM779" s="209"/>
      <c r="AN779" s="209"/>
      <c r="AO779" s="209"/>
      <c r="AP779" s="209"/>
      <c r="AQ779" s="209"/>
    </row>
    <row r="780" spans="1:43">
      <c r="A780" s="209"/>
      <c r="B780" s="209"/>
      <c r="C780" s="209"/>
      <c r="D780" s="209"/>
      <c r="E780" s="209"/>
      <c r="F780" s="209"/>
      <c r="G780" s="209"/>
      <c r="H780" s="209"/>
      <c r="I780" s="209"/>
      <c r="J780" s="209"/>
      <c r="K780" s="209"/>
      <c r="L780" s="209"/>
      <c r="M780" s="209"/>
      <c r="N780" s="209"/>
      <c r="O780" s="209"/>
      <c r="P780" s="209"/>
      <c r="Q780" s="209"/>
      <c r="R780" s="209"/>
      <c r="S780" s="209"/>
      <c r="T780" s="209"/>
      <c r="U780" s="209"/>
      <c r="V780" s="209"/>
      <c r="W780" s="209"/>
      <c r="X780" s="209"/>
      <c r="Y780" s="209"/>
      <c r="Z780" s="209"/>
      <c r="AA780" s="209"/>
      <c r="AB780" s="209"/>
      <c r="AC780" s="209"/>
      <c r="AD780" s="209"/>
      <c r="AE780" s="209"/>
      <c r="AF780" s="209"/>
      <c r="AG780" s="209"/>
      <c r="AH780" s="209"/>
      <c r="AI780" s="209"/>
      <c r="AJ780" s="209"/>
      <c r="AK780" s="209"/>
      <c r="AL780" s="209"/>
      <c r="AM780" s="209"/>
      <c r="AN780" s="209"/>
      <c r="AO780" s="209"/>
      <c r="AP780" s="209"/>
      <c r="AQ780" s="209"/>
    </row>
    <row r="781" spans="1:43">
      <c r="A781" s="209"/>
      <c r="B781" s="209"/>
      <c r="C781" s="209"/>
      <c r="D781" s="209"/>
      <c r="E781" s="209"/>
      <c r="F781" s="209"/>
      <c r="G781" s="209"/>
      <c r="H781" s="209"/>
      <c r="I781" s="209"/>
      <c r="J781" s="209"/>
      <c r="K781" s="209"/>
      <c r="L781" s="209"/>
      <c r="M781" s="209"/>
      <c r="N781" s="209"/>
      <c r="O781" s="209"/>
      <c r="P781" s="209"/>
      <c r="Q781" s="209"/>
      <c r="R781" s="209"/>
      <c r="S781" s="209"/>
      <c r="T781" s="209"/>
      <c r="U781" s="209"/>
      <c r="V781" s="209"/>
      <c r="W781" s="209"/>
      <c r="X781" s="209"/>
      <c r="Y781" s="209"/>
      <c r="Z781" s="209"/>
      <c r="AA781" s="209"/>
      <c r="AB781" s="209"/>
      <c r="AC781" s="209"/>
      <c r="AD781" s="209"/>
      <c r="AE781" s="209"/>
      <c r="AF781" s="209"/>
      <c r="AG781" s="209"/>
      <c r="AH781" s="209"/>
      <c r="AI781" s="209"/>
      <c r="AJ781" s="209"/>
      <c r="AK781" s="209"/>
      <c r="AL781" s="209"/>
      <c r="AM781" s="209"/>
      <c r="AN781" s="209"/>
      <c r="AO781" s="209"/>
      <c r="AP781" s="209"/>
      <c r="AQ781" s="209"/>
    </row>
    <row r="782" spans="1:43">
      <c r="A782" s="209"/>
      <c r="B782" s="209"/>
      <c r="C782" s="209"/>
      <c r="D782" s="209"/>
      <c r="E782" s="209"/>
      <c r="F782" s="209"/>
      <c r="G782" s="209"/>
      <c r="H782" s="209"/>
      <c r="I782" s="209"/>
      <c r="J782" s="209"/>
      <c r="K782" s="209"/>
      <c r="L782" s="209"/>
      <c r="M782" s="209"/>
      <c r="N782" s="209"/>
      <c r="O782" s="209"/>
      <c r="P782" s="209"/>
      <c r="Q782" s="209"/>
      <c r="R782" s="209"/>
      <c r="S782" s="209"/>
      <c r="T782" s="209"/>
      <c r="U782" s="209"/>
      <c r="V782" s="209"/>
      <c r="W782" s="209"/>
      <c r="X782" s="209"/>
      <c r="Y782" s="209"/>
      <c r="Z782" s="209"/>
      <c r="AA782" s="209"/>
      <c r="AB782" s="209"/>
      <c r="AC782" s="209"/>
      <c r="AD782" s="209"/>
      <c r="AE782" s="209"/>
      <c r="AF782" s="209"/>
      <c r="AG782" s="209"/>
      <c r="AH782" s="209"/>
      <c r="AI782" s="209"/>
      <c r="AJ782" s="209"/>
      <c r="AK782" s="209"/>
      <c r="AL782" s="209"/>
      <c r="AM782" s="209"/>
      <c r="AN782" s="209"/>
      <c r="AO782" s="209"/>
      <c r="AP782" s="209"/>
      <c r="AQ782" s="209"/>
    </row>
    <row r="783" spans="1:43">
      <c r="A783" s="209"/>
      <c r="B783" s="209"/>
      <c r="C783" s="209"/>
      <c r="D783" s="209"/>
      <c r="E783" s="209"/>
      <c r="F783" s="209"/>
      <c r="G783" s="209"/>
      <c r="H783" s="209"/>
      <c r="I783" s="209"/>
      <c r="J783" s="209"/>
      <c r="K783" s="209"/>
      <c r="L783" s="209"/>
      <c r="M783" s="209"/>
      <c r="N783" s="209"/>
      <c r="O783" s="209"/>
      <c r="P783" s="209"/>
      <c r="Q783" s="209"/>
      <c r="R783" s="209"/>
      <c r="S783" s="209"/>
      <c r="T783" s="209"/>
      <c r="U783" s="209"/>
      <c r="V783" s="209"/>
      <c r="W783" s="209"/>
      <c r="X783" s="209"/>
      <c r="Y783" s="209"/>
      <c r="Z783" s="209"/>
      <c r="AA783" s="209"/>
      <c r="AB783" s="209"/>
      <c r="AC783" s="209"/>
      <c r="AD783" s="209"/>
      <c r="AE783" s="209"/>
      <c r="AF783" s="209"/>
      <c r="AG783" s="209"/>
      <c r="AH783" s="209"/>
      <c r="AI783" s="209"/>
      <c r="AJ783" s="209"/>
      <c r="AK783" s="209"/>
      <c r="AL783" s="209"/>
      <c r="AM783" s="209"/>
      <c r="AN783" s="209"/>
      <c r="AO783" s="209"/>
      <c r="AP783" s="209"/>
      <c r="AQ783" s="209"/>
    </row>
    <row r="784" spans="1:43">
      <c r="A784" s="209"/>
      <c r="B784" s="209"/>
      <c r="C784" s="209"/>
      <c r="D784" s="209"/>
      <c r="E784" s="209"/>
      <c r="F784" s="209"/>
      <c r="G784" s="209"/>
      <c r="H784" s="209"/>
      <c r="I784" s="209"/>
      <c r="J784" s="209"/>
      <c r="K784" s="209"/>
      <c r="L784" s="209"/>
      <c r="M784" s="209"/>
      <c r="N784" s="209"/>
      <c r="O784" s="209"/>
      <c r="P784" s="209"/>
      <c r="Q784" s="209"/>
      <c r="R784" s="209"/>
      <c r="S784" s="209"/>
      <c r="T784" s="209"/>
      <c r="U784" s="209"/>
      <c r="V784" s="209"/>
      <c r="W784" s="209"/>
      <c r="X784" s="209"/>
      <c r="Y784" s="209"/>
      <c r="Z784" s="209"/>
      <c r="AA784" s="209"/>
      <c r="AB784" s="209"/>
      <c r="AC784" s="209"/>
      <c r="AD784" s="209"/>
      <c r="AE784" s="209"/>
      <c r="AF784" s="209"/>
      <c r="AG784" s="209"/>
      <c r="AH784" s="209"/>
      <c r="AI784" s="209"/>
      <c r="AJ784" s="209"/>
      <c r="AK784" s="209"/>
      <c r="AL784" s="209"/>
      <c r="AM784" s="209"/>
      <c r="AN784" s="209"/>
      <c r="AO784" s="209"/>
      <c r="AP784" s="209"/>
      <c r="AQ784" s="209"/>
    </row>
    <row r="785" spans="1:43">
      <c r="A785" s="209"/>
      <c r="B785" s="209"/>
      <c r="C785" s="209"/>
      <c r="D785" s="209"/>
      <c r="E785" s="209"/>
      <c r="F785" s="209"/>
      <c r="G785" s="209"/>
      <c r="H785" s="209"/>
      <c r="I785" s="209"/>
      <c r="J785" s="209"/>
      <c r="K785" s="209"/>
      <c r="L785" s="209"/>
      <c r="M785" s="209"/>
      <c r="N785" s="209"/>
      <c r="O785" s="209"/>
      <c r="P785" s="209"/>
      <c r="Q785" s="209"/>
      <c r="R785" s="209"/>
      <c r="S785" s="209"/>
      <c r="T785" s="209"/>
      <c r="U785" s="209"/>
      <c r="V785" s="209"/>
      <c r="W785" s="209"/>
      <c r="X785" s="209"/>
      <c r="Y785" s="209"/>
      <c r="Z785" s="209"/>
      <c r="AA785" s="209"/>
      <c r="AB785" s="209"/>
      <c r="AC785" s="209"/>
      <c r="AD785" s="209"/>
      <c r="AE785" s="209"/>
      <c r="AF785" s="209"/>
      <c r="AG785" s="209"/>
      <c r="AH785" s="209"/>
      <c r="AI785" s="209"/>
      <c r="AJ785" s="209"/>
      <c r="AK785" s="209"/>
      <c r="AL785" s="209"/>
      <c r="AM785" s="209"/>
      <c r="AN785" s="209"/>
      <c r="AO785" s="209"/>
      <c r="AP785" s="209"/>
      <c r="AQ785" s="209"/>
    </row>
    <row r="786" spans="1:43">
      <c r="A786" s="209"/>
      <c r="B786" s="209"/>
      <c r="C786" s="209"/>
      <c r="D786" s="209"/>
      <c r="E786" s="209"/>
      <c r="F786" s="209"/>
      <c r="G786" s="209"/>
      <c r="H786" s="209"/>
      <c r="I786" s="209"/>
      <c r="J786" s="209"/>
      <c r="K786" s="209"/>
      <c r="L786" s="209"/>
      <c r="M786" s="209"/>
      <c r="N786" s="209"/>
      <c r="O786" s="209"/>
      <c r="P786" s="209"/>
      <c r="Q786" s="209"/>
      <c r="R786" s="209"/>
      <c r="S786" s="209"/>
      <c r="T786" s="209"/>
      <c r="U786" s="209"/>
      <c r="V786" s="209"/>
      <c r="W786" s="209"/>
      <c r="X786" s="209"/>
      <c r="Y786" s="209"/>
      <c r="Z786" s="209"/>
      <c r="AA786" s="209"/>
      <c r="AB786" s="209"/>
      <c r="AC786" s="209"/>
      <c r="AD786" s="209"/>
      <c r="AE786" s="209"/>
      <c r="AF786" s="209"/>
      <c r="AG786" s="209"/>
      <c r="AH786" s="209"/>
      <c r="AI786" s="209"/>
      <c r="AJ786" s="209"/>
      <c r="AK786" s="209"/>
      <c r="AL786" s="209"/>
      <c r="AM786" s="209"/>
      <c r="AN786" s="209"/>
      <c r="AO786" s="209"/>
      <c r="AP786" s="209"/>
      <c r="AQ786" s="209"/>
    </row>
    <row r="787" spans="1:43">
      <c r="A787" s="209"/>
      <c r="B787" s="209"/>
      <c r="C787" s="209"/>
      <c r="D787" s="209"/>
      <c r="E787" s="209"/>
      <c r="F787" s="209"/>
      <c r="G787" s="209"/>
      <c r="H787" s="209"/>
      <c r="I787" s="209"/>
      <c r="J787" s="209"/>
      <c r="K787" s="209"/>
      <c r="L787" s="209"/>
      <c r="M787" s="209"/>
      <c r="N787" s="209"/>
      <c r="O787" s="209"/>
      <c r="P787" s="209"/>
      <c r="Q787" s="209"/>
      <c r="R787" s="209"/>
      <c r="S787" s="209"/>
      <c r="T787" s="209"/>
      <c r="U787" s="209"/>
      <c r="V787" s="209"/>
      <c r="W787" s="209"/>
      <c r="X787" s="209"/>
      <c r="Y787" s="209"/>
      <c r="Z787" s="209"/>
      <c r="AA787" s="209"/>
      <c r="AB787" s="209"/>
      <c r="AC787" s="209"/>
      <c r="AD787" s="209"/>
      <c r="AE787" s="209"/>
      <c r="AF787" s="209"/>
      <c r="AG787" s="209"/>
      <c r="AH787" s="209"/>
      <c r="AI787" s="209"/>
      <c r="AJ787" s="209"/>
      <c r="AK787" s="209"/>
      <c r="AL787" s="209"/>
      <c r="AM787" s="209"/>
      <c r="AN787" s="209"/>
      <c r="AO787" s="209"/>
      <c r="AP787" s="209"/>
      <c r="AQ787" s="209"/>
    </row>
    <row r="788" spans="1:43">
      <c r="A788" s="209"/>
      <c r="B788" s="209"/>
      <c r="C788" s="209"/>
      <c r="D788" s="209"/>
      <c r="E788" s="209"/>
      <c r="F788" s="209"/>
      <c r="G788" s="209"/>
      <c r="H788" s="209"/>
      <c r="I788" s="209"/>
      <c r="J788" s="209"/>
      <c r="K788" s="209"/>
      <c r="L788" s="209"/>
      <c r="M788" s="209"/>
      <c r="N788" s="209"/>
      <c r="O788" s="209"/>
      <c r="P788" s="209"/>
      <c r="Q788" s="209"/>
      <c r="R788" s="209"/>
      <c r="S788" s="209"/>
      <c r="T788" s="209"/>
      <c r="U788" s="209"/>
      <c r="V788" s="209"/>
      <c r="W788" s="209"/>
      <c r="X788" s="209"/>
      <c r="Y788" s="209"/>
      <c r="Z788" s="209"/>
      <c r="AA788" s="209"/>
      <c r="AB788" s="209"/>
      <c r="AC788" s="209"/>
      <c r="AD788" s="209"/>
      <c r="AE788" s="209"/>
      <c r="AF788" s="209"/>
      <c r="AG788" s="209"/>
      <c r="AH788" s="209"/>
      <c r="AI788" s="209"/>
      <c r="AJ788" s="209"/>
      <c r="AK788" s="209"/>
      <c r="AL788" s="209"/>
      <c r="AM788" s="209"/>
      <c r="AN788" s="209"/>
      <c r="AO788" s="209"/>
      <c r="AP788" s="209"/>
      <c r="AQ788" s="209"/>
    </row>
    <row r="789" spans="1:43">
      <c r="A789" s="209"/>
      <c r="B789" s="209"/>
      <c r="C789" s="209"/>
      <c r="D789" s="209"/>
      <c r="E789" s="209"/>
      <c r="F789" s="209"/>
      <c r="G789" s="209"/>
      <c r="H789" s="209"/>
      <c r="I789" s="209"/>
      <c r="J789" s="209"/>
      <c r="K789" s="209"/>
      <c r="L789" s="209"/>
      <c r="M789" s="209"/>
      <c r="N789" s="209"/>
      <c r="O789" s="209"/>
      <c r="P789" s="209"/>
      <c r="Q789" s="209"/>
      <c r="R789" s="209"/>
      <c r="S789" s="209"/>
      <c r="T789" s="209"/>
      <c r="U789" s="209"/>
      <c r="V789" s="209"/>
      <c r="W789" s="209"/>
      <c r="X789" s="209"/>
      <c r="Y789" s="209"/>
      <c r="Z789" s="209"/>
      <c r="AA789" s="209"/>
      <c r="AB789" s="209"/>
      <c r="AC789" s="209"/>
      <c r="AD789" s="209"/>
      <c r="AE789" s="209"/>
      <c r="AF789" s="209"/>
      <c r="AG789" s="209"/>
      <c r="AH789" s="209"/>
      <c r="AI789" s="209"/>
      <c r="AJ789" s="209"/>
      <c r="AK789" s="209"/>
      <c r="AL789" s="209"/>
      <c r="AM789" s="209"/>
      <c r="AN789" s="209"/>
      <c r="AO789" s="209"/>
      <c r="AP789" s="209"/>
      <c r="AQ789" s="209"/>
    </row>
    <row r="790" spans="1:43">
      <c r="A790" s="209"/>
      <c r="B790" s="209"/>
      <c r="C790" s="209"/>
      <c r="D790" s="209"/>
      <c r="E790" s="209"/>
      <c r="F790" s="209"/>
      <c r="G790" s="209"/>
      <c r="H790" s="209"/>
      <c r="I790" s="209"/>
      <c r="J790" s="209"/>
      <c r="K790" s="209"/>
      <c r="L790" s="209"/>
      <c r="M790" s="209"/>
      <c r="N790" s="209"/>
      <c r="O790" s="209"/>
      <c r="P790" s="209"/>
      <c r="Q790" s="209"/>
      <c r="R790" s="209"/>
      <c r="S790" s="209"/>
      <c r="T790" s="209"/>
      <c r="U790" s="209"/>
      <c r="V790" s="209"/>
      <c r="W790" s="209"/>
      <c r="X790" s="209"/>
      <c r="Y790" s="209"/>
      <c r="Z790" s="209"/>
      <c r="AA790" s="209"/>
      <c r="AB790" s="209"/>
      <c r="AC790" s="209"/>
      <c r="AD790" s="209"/>
      <c r="AE790" s="209"/>
      <c r="AF790" s="209"/>
      <c r="AG790" s="209"/>
      <c r="AH790" s="209"/>
      <c r="AI790" s="209"/>
      <c r="AJ790" s="209"/>
      <c r="AK790" s="209"/>
      <c r="AL790" s="209"/>
      <c r="AM790" s="209"/>
      <c r="AN790" s="209"/>
      <c r="AO790" s="209"/>
      <c r="AP790" s="209"/>
      <c r="AQ790" s="209"/>
    </row>
    <row r="791" spans="1:43">
      <c r="A791" s="209"/>
      <c r="B791" s="209"/>
      <c r="C791" s="209"/>
      <c r="D791" s="209"/>
      <c r="E791" s="209"/>
      <c r="F791" s="209"/>
      <c r="G791" s="209"/>
      <c r="H791" s="209"/>
      <c r="I791" s="209"/>
      <c r="J791" s="209"/>
      <c r="K791" s="209"/>
      <c r="L791" s="209"/>
      <c r="M791" s="209"/>
      <c r="N791" s="209"/>
      <c r="O791" s="209"/>
      <c r="P791" s="209"/>
      <c r="Q791" s="209"/>
      <c r="R791" s="209"/>
      <c r="S791" s="209"/>
      <c r="T791" s="209"/>
      <c r="U791" s="209"/>
      <c r="V791" s="209"/>
      <c r="W791" s="209"/>
      <c r="X791" s="209"/>
      <c r="Y791" s="209"/>
      <c r="Z791" s="209"/>
      <c r="AA791" s="209"/>
      <c r="AB791" s="209"/>
      <c r="AC791" s="209"/>
      <c r="AD791" s="209"/>
      <c r="AE791" s="209"/>
      <c r="AF791" s="209"/>
      <c r="AG791" s="209"/>
      <c r="AH791" s="209"/>
      <c r="AI791" s="209"/>
      <c r="AJ791" s="209"/>
      <c r="AK791" s="209"/>
      <c r="AL791" s="209"/>
      <c r="AM791" s="209"/>
      <c r="AN791" s="209"/>
      <c r="AO791" s="209"/>
      <c r="AP791" s="209"/>
      <c r="AQ791" s="209"/>
    </row>
    <row r="792" spans="1:43">
      <c r="A792" s="209"/>
      <c r="B792" s="209"/>
      <c r="C792" s="209"/>
      <c r="D792" s="209"/>
      <c r="E792" s="209"/>
      <c r="F792" s="209"/>
      <c r="G792" s="209"/>
      <c r="H792" s="209"/>
      <c r="I792" s="209"/>
      <c r="J792" s="209"/>
      <c r="K792" s="209"/>
      <c r="L792" s="209"/>
      <c r="M792" s="209"/>
      <c r="N792" s="209"/>
      <c r="O792" s="209"/>
      <c r="P792" s="209"/>
      <c r="Q792" s="209"/>
      <c r="R792" s="209"/>
      <c r="S792" s="209"/>
      <c r="T792" s="209"/>
      <c r="U792" s="209"/>
      <c r="V792" s="209"/>
      <c r="W792" s="209"/>
      <c r="X792" s="209"/>
      <c r="Y792" s="209"/>
      <c r="Z792" s="209"/>
      <c r="AA792" s="209"/>
      <c r="AB792" s="209"/>
      <c r="AC792" s="209"/>
      <c r="AD792" s="209"/>
      <c r="AE792" s="209"/>
      <c r="AF792" s="209"/>
      <c r="AG792" s="209"/>
      <c r="AH792" s="209"/>
      <c r="AI792" s="209"/>
      <c r="AJ792" s="209"/>
      <c r="AK792" s="209"/>
      <c r="AL792" s="209"/>
      <c r="AM792" s="209"/>
      <c r="AN792" s="209"/>
      <c r="AO792" s="209"/>
      <c r="AP792" s="209"/>
      <c r="AQ792" s="209"/>
    </row>
    <row r="793" spans="1:43">
      <c r="A793" s="209"/>
      <c r="B793" s="209"/>
      <c r="C793" s="209"/>
      <c r="D793" s="209"/>
      <c r="E793" s="209"/>
      <c r="F793" s="209"/>
      <c r="G793" s="209"/>
      <c r="H793" s="209"/>
      <c r="I793" s="209"/>
      <c r="J793" s="209"/>
      <c r="K793" s="209"/>
      <c r="L793" s="209"/>
      <c r="M793" s="209"/>
      <c r="N793" s="209"/>
      <c r="O793" s="209"/>
      <c r="P793" s="209"/>
      <c r="Q793" s="209"/>
      <c r="R793" s="209"/>
      <c r="S793" s="209"/>
      <c r="T793" s="209"/>
      <c r="U793" s="209"/>
      <c r="V793" s="209"/>
      <c r="W793" s="209"/>
      <c r="X793" s="209"/>
      <c r="Y793" s="209"/>
      <c r="Z793" s="209"/>
      <c r="AA793" s="209"/>
      <c r="AB793" s="209"/>
      <c r="AC793" s="209"/>
      <c r="AD793" s="209"/>
      <c r="AE793" s="209"/>
      <c r="AF793" s="209"/>
      <c r="AG793" s="209"/>
      <c r="AH793" s="209"/>
      <c r="AI793" s="209"/>
      <c r="AJ793" s="209"/>
      <c r="AK793" s="209"/>
      <c r="AL793" s="209"/>
      <c r="AM793" s="209"/>
      <c r="AN793" s="209"/>
      <c r="AO793" s="209"/>
      <c r="AP793" s="209"/>
      <c r="AQ793" s="209"/>
    </row>
    <row r="794" spans="1:43">
      <c r="A794" s="209"/>
      <c r="B794" s="209"/>
      <c r="C794" s="209"/>
      <c r="D794" s="209"/>
      <c r="E794" s="209"/>
      <c r="F794" s="209"/>
      <c r="G794" s="209"/>
      <c r="H794" s="209"/>
      <c r="I794" s="209"/>
      <c r="J794" s="209"/>
      <c r="K794" s="209"/>
      <c r="L794" s="209"/>
      <c r="M794" s="209"/>
      <c r="N794" s="209"/>
      <c r="O794" s="209"/>
      <c r="P794" s="209"/>
      <c r="Q794" s="209"/>
      <c r="R794" s="209"/>
      <c r="S794" s="209"/>
      <c r="T794" s="209"/>
      <c r="U794" s="209"/>
      <c r="V794" s="209"/>
      <c r="W794" s="209"/>
      <c r="X794" s="209"/>
      <c r="Y794" s="209"/>
      <c r="Z794" s="209"/>
      <c r="AA794" s="209"/>
      <c r="AB794" s="209"/>
      <c r="AC794" s="209"/>
      <c r="AD794" s="209"/>
      <c r="AE794" s="209"/>
      <c r="AF794" s="209"/>
      <c r="AG794" s="209"/>
      <c r="AH794" s="209"/>
      <c r="AI794" s="209"/>
      <c r="AJ794" s="209"/>
      <c r="AK794" s="209"/>
      <c r="AL794" s="209"/>
      <c r="AM794" s="209"/>
      <c r="AN794" s="209"/>
      <c r="AO794" s="209"/>
      <c r="AP794" s="209"/>
      <c r="AQ794" s="209"/>
    </row>
    <row r="795" spans="1:43">
      <c r="A795" s="209"/>
      <c r="B795" s="209"/>
      <c r="C795" s="209"/>
      <c r="D795" s="209"/>
      <c r="E795" s="209"/>
      <c r="F795" s="209"/>
      <c r="G795" s="209"/>
      <c r="H795" s="209"/>
      <c r="I795" s="209"/>
      <c r="J795" s="209"/>
      <c r="K795" s="209"/>
      <c r="L795" s="209"/>
      <c r="M795" s="209"/>
      <c r="N795" s="209"/>
      <c r="O795" s="209"/>
      <c r="P795" s="209"/>
      <c r="Q795" s="209"/>
      <c r="R795" s="209"/>
      <c r="S795" s="209"/>
      <c r="T795" s="209"/>
      <c r="U795" s="209"/>
      <c r="V795" s="209"/>
      <c r="W795" s="209"/>
      <c r="X795" s="209"/>
      <c r="Y795" s="209"/>
      <c r="Z795" s="209"/>
      <c r="AA795" s="209"/>
      <c r="AB795" s="209"/>
      <c r="AC795" s="209"/>
      <c r="AD795" s="209"/>
      <c r="AE795" s="209"/>
      <c r="AF795" s="209"/>
      <c r="AG795" s="209"/>
      <c r="AH795" s="209"/>
      <c r="AI795" s="209"/>
      <c r="AJ795" s="209"/>
      <c r="AK795" s="209"/>
      <c r="AL795" s="209"/>
      <c r="AM795" s="209"/>
      <c r="AN795" s="209"/>
      <c r="AO795" s="209"/>
      <c r="AP795" s="209"/>
      <c r="AQ795" s="209"/>
    </row>
    <row r="796" spans="1:43">
      <c r="A796" s="209"/>
      <c r="B796" s="209"/>
      <c r="C796" s="209"/>
      <c r="D796" s="209"/>
      <c r="E796" s="209"/>
      <c r="F796" s="209"/>
      <c r="G796" s="209"/>
      <c r="H796" s="209"/>
      <c r="I796" s="209"/>
      <c r="J796" s="209"/>
      <c r="K796" s="209"/>
      <c r="L796" s="209"/>
      <c r="M796" s="209"/>
      <c r="N796" s="209"/>
      <c r="O796" s="209"/>
      <c r="P796" s="209"/>
      <c r="Q796" s="209"/>
      <c r="R796" s="209"/>
      <c r="S796" s="209"/>
      <c r="T796" s="209"/>
      <c r="U796" s="209"/>
      <c r="V796" s="209"/>
      <c r="W796" s="209"/>
      <c r="X796" s="209"/>
      <c r="Y796" s="209"/>
      <c r="Z796" s="209"/>
      <c r="AA796" s="209"/>
      <c r="AB796" s="209"/>
      <c r="AC796" s="209"/>
      <c r="AD796" s="209"/>
      <c r="AE796" s="209"/>
      <c r="AF796" s="209"/>
      <c r="AG796" s="209"/>
      <c r="AH796" s="209"/>
      <c r="AI796" s="209"/>
      <c r="AJ796" s="209"/>
      <c r="AK796" s="209"/>
      <c r="AL796" s="209"/>
      <c r="AM796" s="209"/>
      <c r="AN796" s="209"/>
      <c r="AO796" s="209"/>
      <c r="AP796" s="209"/>
      <c r="AQ796" s="209"/>
    </row>
    <row r="797" spans="1:43">
      <c r="A797" s="209"/>
      <c r="B797" s="209"/>
      <c r="C797" s="209"/>
      <c r="D797" s="209"/>
      <c r="E797" s="209"/>
      <c r="F797" s="209"/>
      <c r="G797" s="209"/>
      <c r="H797" s="209"/>
      <c r="I797" s="209"/>
      <c r="J797" s="209"/>
      <c r="K797" s="209"/>
      <c r="L797" s="209"/>
      <c r="M797" s="209"/>
      <c r="N797" s="209"/>
      <c r="O797" s="209"/>
      <c r="P797" s="209"/>
      <c r="Q797" s="209"/>
      <c r="R797" s="209"/>
      <c r="S797" s="209"/>
      <c r="T797" s="209"/>
      <c r="U797" s="209"/>
      <c r="V797" s="209"/>
      <c r="W797" s="209"/>
      <c r="X797" s="209"/>
      <c r="Y797" s="209"/>
      <c r="Z797" s="209"/>
      <c r="AA797" s="209"/>
      <c r="AB797" s="209"/>
      <c r="AC797" s="209"/>
      <c r="AD797" s="209"/>
      <c r="AE797" s="209"/>
      <c r="AF797" s="209"/>
      <c r="AG797" s="209"/>
      <c r="AH797" s="209"/>
      <c r="AI797" s="209"/>
      <c r="AJ797" s="209"/>
      <c r="AK797" s="209"/>
      <c r="AL797" s="209"/>
      <c r="AM797" s="209"/>
      <c r="AN797" s="209"/>
      <c r="AO797" s="209"/>
      <c r="AP797" s="209"/>
      <c r="AQ797" s="209"/>
    </row>
    <row r="798" spans="1:43">
      <c r="A798" s="209"/>
      <c r="B798" s="209"/>
      <c r="C798" s="209"/>
      <c r="D798" s="209"/>
      <c r="E798" s="209"/>
      <c r="F798" s="209"/>
      <c r="G798" s="209"/>
      <c r="H798" s="209"/>
      <c r="I798" s="209"/>
      <c r="J798" s="209"/>
      <c r="K798" s="209"/>
      <c r="L798" s="209"/>
      <c r="M798" s="209"/>
      <c r="N798" s="209"/>
      <c r="O798" s="209"/>
      <c r="P798" s="209"/>
      <c r="Q798" s="209"/>
      <c r="R798" s="209"/>
      <c r="S798" s="209"/>
      <c r="T798" s="209"/>
      <c r="U798" s="209"/>
      <c r="V798" s="209"/>
      <c r="W798" s="209"/>
      <c r="X798" s="209"/>
      <c r="Y798" s="209"/>
      <c r="Z798" s="209"/>
      <c r="AA798" s="209"/>
      <c r="AB798" s="209"/>
      <c r="AC798" s="209"/>
      <c r="AD798" s="209"/>
      <c r="AE798" s="209"/>
      <c r="AF798" s="209"/>
      <c r="AG798" s="209"/>
      <c r="AH798" s="209"/>
      <c r="AI798" s="209"/>
      <c r="AJ798" s="209"/>
      <c r="AK798" s="209"/>
      <c r="AL798" s="209"/>
      <c r="AM798" s="209"/>
      <c r="AN798" s="209"/>
      <c r="AO798" s="209"/>
      <c r="AP798" s="209"/>
      <c r="AQ798" s="209"/>
    </row>
    <row r="799" spans="1:43">
      <c r="A799" s="209"/>
      <c r="B799" s="209"/>
      <c r="C799" s="209"/>
      <c r="D799" s="209"/>
      <c r="E799" s="209"/>
      <c r="F799" s="209"/>
      <c r="G799" s="209"/>
      <c r="H799" s="209"/>
      <c r="I799" s="209"/>
      <c r="J799" s="209"/>
      <c r="K799" s="209"/>
      <c r="L799" s="209"/>
      <c r="M799" s="209"/>
      <c r="N799" s="209"/>
      <c r="O799" s="209"/>
      <c r="P799" s="209"/>
      <c r="Q799" s="209"/>
      <c r="R799" s="209"/>
      <c r="S799" s="209"/>
      <c r="T799" s="209"/>
      <c r="U799" s="209"/>
      <c r="V799" s="209"/>
      <c r="W799" s="209"/>
      <c r="X799" s="209"/>
      <c r="Y799" s="209"/>
      <c r="Z799" s="209"/>
      <c r="AA799" s="209"/>
      <c r="AB799" s="209"/>
      <c r="AC799" s="209"/>
      <c r="AD799" s="209"/>
      <c r="AE799" s="209"/>
      <c r="AF799" s="209"/>
      <c r="AG799" s="209"/>
      <c r="AH799" s="209"/>
      <c r="AI799" s="209"/>
      <c r="AJ799" s="209"/>
      <c r="AK799" s="209"/>
      <c r="AL799" s="209"/>
      <c r="AM799" s="209"/>
      <c r="AN799" s="209"/>
      <c r="AO799" s="209"/>
      <c r="AP799" s="209"/>
      <c r="AQ799" s="209"/>
    </row>
    <row r="800" spans="1:43">
      <c r="A800" s="209"/>
      <c r="B800" s="209"/>
      <c r="C800" s="209"/>
      <c r="D800" s="209"/>
      <c r="E800" s="209"/>
      <c r="F800" s="209"/>
      <c r="G800" s="209"/>
      <c r="H800" s="209"/>
      <c r="I800" s="209"/>
      <c r="J800" s="209"/>
      <c r="K800" s="209"/>
      <c r="L800" s="209"/>
      <c r="M800" s="209"/>
      <c r="N800" s="209"/>
      <c r="O800" s="209"/>
      <c r="P800" s="209"/>
      <c r="Q800" s="209"/>
      <c r="R800" s="209"/>
      <c r="S800" s="209"/>
      <c r="T800" s="209"/>
      <c r="U800" s="209"/>
      <c r="V800" s="209"/>
      <c r="W800" s="209"/>
      <c r="X800" s="209"/>
      <c r="Y800" s="209"/>
      <c r="Z800" s="209"/>
      <c r="AA800" s="209"/>
      <c r="AB800" s="209"/>
      <c r="AC800" s="209"/>
      <c r="AD800" s="209"/>
      <c r="AE800" s="209"/>
      <c r="AF800" s="209"/>
      <c r="AG800" s="209"/>
      <c r="AH800" s="209"/>
      <c r="AI800" s="209"/>
      <c r="AJ800" s="209"/>
      <c r="AK800" s="209"/>
      <c r="AL800" s="209"/>
      <c r="AM800" s="209"/>
      <c r="AN800" s="209"/>
      <c r="AO800" s="209"/>
      <c r="AP800" s="209"/>
      <c r="AQ800" s="209"/>
    </row>
    <row r="801" spans="1:43">
      <c r="A801" s="209"/>
      <c r="B801" s="209"/>
      <c r="C801" s="209"/>
      <c r="D801" s="209"/>
      <c r="E801" s="209"/>
      <c r="F801" s="209"/>
      <c r="G801" s="209"/>
      <c r="H801" s="209"/>
      <c r="I801" s="209"/>
      <c r="J801" s="209"/>
      <c r="K801" s="209"/>
      <c r="L801" s="209"/>
      <c r="M801" s="209"/>
      <c r="N801" s="209"/>
      <c r="O801" s="209"/>
      <c r="P801" s="209"/>
      <c r="Q801" s="209"/>
      <c r="R801" s="209"/>
      <c r="S801" s="209"/>
      <c r="T801" s="209"/>
      <c r="U801" s="209"/>
      <c r="V801" s="209"/>
      <c r="W801" s="209"/>
      <c r="X801" s="209"/>
      <c r="Y801" s="209"/>
      <c r="Z801" s="209"/>
      <c r="AA801" s="209"/>
      <c r="AB801" s="209"/>
      <c r="AC801" s="209"/>
      <c r="AD801" s="209"/>
      <c r="AE801" s="209"/>
      <c r="AF801" s="209"/>
      <c r="AG801" s="209"/>
      <c r="AH801" s="209"/>
      <c r="AI801" s="209"/>
      <c r="AJ801" s="209"/>
      <c r="AK801" s="209"/>
      <c r="AL801" s="209"/>
      <c r="AM801" s="209"/>
      <c r="AN801" s="209"/>
      <c r="AO801" s="209"/>
      <c r="AP801" s="209"/>
      <c r="AQ801" s="209"/>
    </row>
    <row r="802" spans="1:43">
      <c r="A802" s="209"/>
      <c r="B802" s="209"/>
      <c r="C802" s="209"/>
      <c r="D802" s="209"/>
      <c r="E802" s="209"/>
      <c r="F802" s="209"/>
      <c r="G802" s="209"/>
      <c r="H802" s="209"/>
      <c r="I802" s="209"/>
      <c r="J802" s="209"/>
      <c r="K802" s="209"/>
      <c r="L802" s="209"/>
      <c r="M802" s="209"/>
      <c r="N802" s="209"/>
      <c r="O802" s="209"/>
      <c r="P802" s="209"/>
      <c r="Q802" s="209"/>
      <c r="R802" s="209"/>
      <c r="S802" s="209"/>
      <c r="T802" s="209"/>
      <c r="U802" s="209"/>
      <c r="V802" s="209"/>
      <c r="W802" s="209"/>
      <c r="X802" s="209"/>
      <c r="Y802" s="209"/>
      <c r="Z802" s="209"/>
      <c r="AA802" s="209"/>
      <c r="AB802" s="209"/>
      <c r="AC802" s="209"/>
      <c r="AD802" s="209"/>
      <c r="AE802" s="209"/>
      <c r="AF802" s="209"/>
      <c r="AG802" s="209"/>
      <c r="AH802" s="209"/>
      <c r="AI802" s="209"/>
      <c r="AJ802" s="209"/>
      <c r="AK802" s="209"/>
      <c r="AL802" s="209"/>
      <c r="AM802" s="209"/>
      <c r="AN802" s="209"/>
      <c r="AO802" s="209"/>
      <c r="AP802" s="209"/>
      <c r="AQ802" s="209"/>
    </row>
    <row r="803" spans="1:43">
      <c r="A803" s="209"/>
      <c r="B803" s="209"/>
      <c r="C803" s="209"/>
      <c r="D803" s="209"/>
      <c r="E803" s="209"/>
      <c r="F803" s="209"/>
      <c r="G803" s="209"/>
      <c r="H803" s="209"/>
      <c r="I803" s="209"/>
      <c r="J803" s="209"/>
      <c r="K803" s="209"/>
      <c r="L803" s="209"/>
      <c r="M803" s="209"/>
      <c r="N803" s="209"/>
      <c r="O803" s="209"/>
      <c r="P803" s="209"/>
      <c r="Q803" s="209"/>
      <c r="R803" s="209"/>
      <c r="S803" s="209"/>
      <c r="T803" s="209"/>
      <c r="U803" s="209"/>
      <c r="V803" s="209"/>
      <c r="W803" s="209"/>
      <c r="X803" s="209"/>
      <c r="Y803" s="209"/>
      <c r="Z803" s="209"/>
      <c r="AA803" s="209"/>
      <c r="AB803" s="209"/>
      <c r="AC803" s="209"/>
      <c r="AD803" s="209"/>
      <c r="AE803" s="209"/>
      <c r="AF803" s="209"/>
      <c r="AG803" s="209"/>
      <c r="AH803" s="209"/>
      <c r="AI803" s="209"/>
      <c r="AJ803" s="209"/>
      <c r="AK803" s="209"/>
      <c r="AL803" s="209"/>
      <c r="AM803" s="209"/>
      <c r="AN803" s="209"/>
      <c r="AO803" s="209"/>
      <c r="AP803" s="209"/>
      <c r="AQ803" s="209"/>
    </row>
    <row r="804" spans="1:43">
      <c r="A804" s="209"/>
      <c r="B804" s="209"/>
      <c r="C804" s="209"/>
      <c r="D804" s="209"/>
      <c r="E804" s="209"/>
      <c r="F804" s="209"/>
      <c r="G804" s="209"/>
      <c r="H804" s="209"/>
      <c r="I804" s="209"/>
      <c r="J804" s="209"/>
      <c r="K804" s="209"/>
      <c r="L804" s="209"/>
      <c r="M804" s="209"/>
      <c r="N804" s="209"/>
      <c r="O804" s="209"/>
      <c r="P804" s="209"/>
      <c r="Q804" s="209"/>
      <c r="R804" s="209"/>
      <c r="S804" s="209"/>
      <c r="T804" s="209"/>
      <c r="U804" s="209"/>
      <c r="V804" s="209"/>
      <c r="W804" s="209"/>
      <c r="X804" s="209"/>
      <c r="Y804" s="209"/>
      <c r="Z804" s="209"/>
      <c r="AA804" s="209"/>
      <c r="AB804" s="209"/>
      <c r="AC804" s="209"/>
      <c r="AD804" s="209"/>
      <c r="AE804" s="209"/>
      <c r="AF804" s="209"/>
      <c r="AG804" s="209"/>
      <c r="AH804" s="209"/>
      <c r="AI804" s="209"/>
      <c r="AJ804" s="209"/>
      <c r="AK804" s="209"/>
      <c r="AL804" s="209"/>
      <c r="AM804" s="209"/>
      <c r="AN804" s="209"/>
      <c r="AO804" s="209"/>
      <c r="AP804" s="209"/>
      <c r="AQ804" s="209"/>
    </row>
    <row r="805" spans="1:43">
      <c r="A805" s="209"/>
      <c r="B805" s="209"/>
      <c r="C805" s="209"/>
      <c r="D805" s="209"/>
      <c r="E805" s="209"/>
      <c r="F805" s="209"/>
      <c r="G805" s="209"/>
      <c r="H805" s="209"/>
      <c r="I805" s="209"/>
      <c r="J805" s="209"/>
      <c r="K805" s="209"/>
      <c r="L805" s="209"/>
      <c r="M805" s="209"/>
      <c r="N805" s="209"/>
      <c r="O805" s="209"/>
      <c r="P805" s="209"/>
      <c r="Q805" s="209"/>
      <c r="R805" s="209"/>
      <c r="S805" s="209"/>
      <c r="T805" s="209"/>
      <c r="U805" s="209"/>
      <c r="V805" s="209"/>
      <c r="W805" s="209"/>
      <c r="X805" s="209"/>
      <c r="Y805" s="209"/>
      <c r="Z805" s="209"/>
      <c r="AA805" s="209"/>
      <c r="AB805" s="209"/>
      <c r="AC805" s="209"/>
      <c r="AD805" s="209"/>
      <c r="AE805" s="209"/>
      <c r="AF805" s="209"/>
      <c r="AG805" s="209"/>
      <c r="AH805" s="209"/>
      <c r="AI805" s="209"/>
      <c r="AJ805" s="209"/>
      <c r="AK805" s="209"/>
      <c r="AL805" s="209"/>
      <c r="AM805" s="209"/>
      <c r="AN805" s="209"/>
      <c r="AO805" s="209"/>
      <c r="AP805" s="209"/>
      <c r="AQ805" s="209"/>
    </row>
    <row r="806" spans="1:43">
      <c r="A806" s="209"/>
      <c r="B806" s="209"/>
      <c r="C806" s="209"/>
      <c r="D806" s="209"/>
      <c r="E806" s="209"/>
      <c r="F806" s="209"/>
      <c r="G806" s="209"/>
      <c r="H806" s="209"/>
      <c r="I806" s="209"/>
      <c r="J806" s="209"/>
      <c r="K806" s="209"/>
      <c r="L806" s="209"/>
      <c r="M806" s="209"/>
      <c r="N806" s="209"/>
      <c r="O806" s="209"/>
      <c r="P806" s="209"/>
      <c r="Q806" s="209"/>
      <c r="R806" s="209"/>
      <c r="S806" s="209"/>
      <c r="T806" s="209"/>
      <c r="U806" s="209"/>
      <c r="V806" s="209"/>
      <c r="W806" s="209"/>
      <c r="X806" s="209"/>
      <c r="Y806" s="209"/>
      <c r="Z806" s="209"/>
      <c r="AA806" s="209"/>
      <c r="AB806" s="209"/>
      <c r="AC806" s="209"/>
      <c r="AD806" s="209"/>
      <c r="AE806" s="209"/>
      <c r="AF806" s="209"/>
      <c r="AG806" s="209"/>
      <c r="AH806" s="209"/>
      <c r="AI806" s="209"/>
      <c r="AJ806" s="209"/>
      <c r="AK806" s="209"/>
      <c r="AL806" s="209"/>
      <c r="AM806" s="209"/>
      <c r="AN806" s="209"/>
      <c r="AO806" s="209"/>
      <c r="AP806" s="209"/>
      <c r="AQ806" s="209"/>
    </row>
    <row r="807" spans="1:43">
      <c r="A807" s="209"/>
      <c r="B807" s="209"/>
      <c r="C807" s="209"/>
      <c r="D807" s="209"/>
      <c r="E807" s="209"/>
      <c r="F807" s="209"/>
      <c r="G807" s="209"/>
      <c r="H807" s="209"/>
      <c r="I807" s="209"/>
      <c r="J807" s="209"/>
      <c r="K807" s="209"/>
      <c r="L807" s="209"/>
      <c r="M807" s="209"/>
      <c r="N807" s="209"/>
      <c r="O807" s="209"/>
      <c r="P807" s="209"/>
      <c r="Q807" s="209"/>
      <c r="R807" s="209"/>
      <c r="S807" s="209"/>
      <c r="T807" s="209"/>
      <c r="U807" s="209"/>
      <c r="V807" s="209"/>
      <c r="W807" s="209"/>
      <c r="X807" s="209"/>
      <c r="Y807" s="209"/>
      <c r="Z807" s="209"/>
      <c r="AA807" s="209"/>
      <c r="AB807" s="209"/>
      <c r="AC807" s="209"/>
      <c r="AD807" s="209"/>
      <c r="AE807" s="209"/>
      <c r="AF807" s="209"/>
      <c r="AG807" s="209"/>
      <c r="AH807" s="209"/>
      <c r="AI807" s="209"/>
      <c r="AJ807" s="209"/>
      <c r="AK807" s="209"/>
      <c r="AL807" s="209"/>
      <c r="AM807" s="209"/>
      <c r="AN807" s="209"/>
      <c r="AO807" s="209"/>
      <c r="AP807" s="209"/>
      <c r="AQ807" s="209"/>
    </row>
    <row r="808" spans="1:43">
      <c r="A808" s="209"/>
      <c r="B808" s="209"/>
      <c r="C808" s="209"/>
      <c r="D808" s="209"/>
      <c r="E808" s="209"/>
      <c r="F808" s="209"/>
      <c r="G808" s="209"/>
      <c r="H808" s="209"/>
      <c r="I808" s="209"/>
      <c r="J808" s="209"/>
      <c r="K808" s="209"/>
      <c r="L808" s="209"/>
      <c r="M808" s="209"/>
      <c r="N808" s="209"/>
      <c r="O808" s="209"/>
      <c r="P808" s="209"/>
      <c r="Q808" s="209"/>
      <c r="R808" s="209"/>
      <c r="S808" s="209"/>
      <c r="T808" s="209"/>
      <c r="U808" s="209"/>
      <c r="V808" s="209"/>
      <c r="W808" s="209"/>
      <c r="X808" s="209"/>
      <c r="Y808" s="209"/>
      <c r="Z808" s="209"/>
      <c r="AA808" s="209"/>
      <c r="AB808" s="209"/>
      <c r="AC808" s="209"/>
      <c r="AD808" s="209"/>
      <c r="AE808" s="209"/>
      <c r="AF808" s="209"/>
      <c r="AG808" s="209"/>
      <c r="AH808" s="209"/>
      <c r="AI808" s="209"/>
      <c r="AJ808" s="209"/>
      <c r="AK808" s="209"/>
      <c r="AL808" s="209"/>
      <c r="AM808" s="209"/>
      <c r="AN808" s="209"/>
      <c r="AO808" s="209"/>
      <c r="AP808" s="209"/>
      <c r="AQ808" s="209"/>
    </row>
    <row r="809" spans="1:43">
      <c r="A809" s="209"/>
      <c r="B809" s="209"/>
      <c r="C809" s="209"/>
      <c r="D809" s="209"/>
      <c r="E809" s="209"/>
      <c r="F809" s="209"/>
      <c r="G809" s="209"/>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c r="AI809" s="209"/>
      <c r="AJ809" s="209"/>
      <c r="AK809" s="209"/>
      <c r="AL809" s="209"/>
      <c r="AM809" s="209"/>
      <c r="AN809" s="209"/>
      <c r="AO809" s="209"/>
      <c r="AP809" s="209"/>
      <c r="AQ809" s="209"/>
    </row>
    <row r="810" spans="1:43">
      <c r="A810" s="209"/>
      <c r="B810" s="209"/>
      <c r="C810" s="209"/>
      <c r="D810" s="209"/>
      <c r="E810" s="209"/>
      <c r="F810" s="209"/>
      <c r="G810" s="209"/>
      <c r="H810" s="209"/>
      <c r="I810" s="209"/>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c r="AI810" s="209"/>
      <c r="AJ810" s="209"/>
      <c r="AK810" s="209"/>
      <c r="AL810" s="209"/>
      <c r="AM810" s="209"/>
      <c r="AN810" s="209"/>
      <c r="AO810" s="209"/>
      <c r="AP810" s="209"/>
      <c r="AQ810" s="209"/>
    </row>
    <row r="811" spans="1:43">
      <c r="A811" s="209"/>
      <c r="B811" s="209"/>
      <c r="C811" s="209"/>
      <c r="D811" s="209"/>
      <c r="E811" s="209"/>
      <c r="F811" s="209"/>
      <c r="G811" s="209"/>
      <c r="H811" s="209"/>
      <c r="I811" s="209"/>
      <c r="J811" s="209"/>
      <c r="K811" s="209"/>
      <c r="L811" s="209"/>
      <c r="M811" s="209"/>
      <c r="N811" s="209"/>
      <c r="O811" s="209"/>
      <c r="P811" s="209"/>
      <c r="Q811" s="209"/>
      <c r="R811" s="209"/>
      <c r="S811" s="209"/>
      <c r="T811" s="209"/>
      <c r="U811" s="209"/>
      <c r="V811" s="209"/>
      <c r="W811" s="209"/>
      <c r="X811" s="209"/>
      <c r="Y811" s="209"/>
      <c r="Z811" s="209"/>
      <c r="AA811" s="209"/>
      <c r="AB811" s="209"/>
      <c r="AC811" s="209"/>
      <c r="AD811" s="209"/>
      <c r="AE811" s="209"/>
      <c r="AF811" s="209"/>
      <c r="AG811" s="209"/>
      <c r="AH811" s="209"/>
      <c r="AI811" s="209"/>
      <c r="AJ811" s="209"/>
      <c r="AK811" s="209"/>
      <c r="AL811" s="209"/>
      <c r="AM811" s="209"/>
      <c r="AN811" s="209"/>
      <c r="AO811" s="209"/>
      <c r="AP811" s="209"/>
      <c r="AQ811" s="209"/>
    </row>
    <row r="812" spans="1:43">
      <c r="A812" s="209"/>
      <c r="B812" s="209"/>
      <c r="C812" s="209"/>
      <c r="D812" s="209"/>
      <c r="E812" s="209"/>
      <c r="F812" s="209"/>
      <c r="G812" s="209"/>
      <c r="H812" s="209"/>
      <c r="I812" s="209"/>
      <c r="J812" s="209"/>
      <c r="K812" s="209"/>
      <c r="L812" s="209"/>
      <c r="M812" s="209"/>
      <c r="N812" s="209"/>
      <c r="O812" s="209"/>
      <c r="P812" s="209"/>
      <c r="Q812" s="209"/>
      <c r="R812" s="209"/>
      <c r="S812" s="209"/>
      <c r="T812" s="209"/>
      <c r="U812" s="209"/>
      <c r="V812" s="209"/>
      <c r="W812" s="209"/>
      <c r="X812" s="209"/>
      <c r="Y812" s="209"/>
      <c r="Z812" s="209"/>
      <c r="AA812" s="209"/>
      <c r="AB812" s="209"/>
      <c r="AC812" s="209"/>
      <c r="AD812" s="209"/>
      <c r="AE812" s="209"/>
      <c r="AF812" s="209"/>
      <c r="AG812" s="209"/>
      <c r="AH812" s="209"/>
      <c r="AI812" s="209"/>
      <c r="AJ812" s="209"/>
      <c r="AK812" s="209"/>
      <c r="AL812" s="209"/>
      <c r="AM812" s="209"/>
      <c r="AN812" s="209"/>
      <c r="AO812" s="209"/>
      <c r="AP812" s="209"/>
      <c r="AQ812" s="209"/>
    </row>
    <row r="813" spans="1:43">
      <c r="A813" s="209"/>
      <c r="B813" s="209"/>
      <c r="C813" s="209"/>
      <c r="D813" s="209"/>
      <c r="E813" s="209"/>
      <c r="F813" s="209"/>
      <c r="G813" s="209"/>
      <c r="H813" s="209"/>
      <c r="I813" s="209"/>
      <c r="J813" s="209"/>
      <c r="K813" s="209"/>
      <c r="L813" s="209"/>
      <c r="M813" s="209"/>
      <c r="N813" s="209"/>
      <c r="O813" s="209"/>
      <c r="P813" s="209"/>
      <c r="Q813" s="209"/>
      <c r="R813" s="209"/>
      <c r="S813" s="209"/>
      <c r="T813" s="209"/>
      <c r="U813" s="209"/>
      <c r="V813" s="209"/>
      <c r="W813" s="209"/>
      <c r="X813" s="209"/>
      <c r="Y813" s="209"/>
      <c r="Z813" s="209"/>
      <c r="AA813" s="209"/>
      <c r="AB813" s="209"/>
      <c r="AC813" s="209"/>
      <c r="AD813" s="209"/>
      <c r="AE813" s="209"/>
      <c r="AF813" s="209"/>
      <c r="AG813" s="209"/>
      <c r="AH813" s="209"/>
      <c r="AI813" s="209"/>
      <c r="AJ813" s="209"/>
      <c r="AK813" s="209"/>
      <c r="AL813" s="209"/>
      <c r="AM813" s="209"/>
      <c r="AN813" s="209"/>
      <c r="AO813" s="209"/>
      <c r="AP813" s="209"/>
      <c r="AQ813" s="209"/>
    </row>
    <row r="814" spans="1:43">
      <c r="A814" s="209"/>
      <c r="B814" s="209"/>
      <c r="C814" s="209"/>
      <c r="D814" s="209"/>
      <c r="E814" s="209"/>
      <c r="F814" s="209"/>
      <c r="G814" s="209"/>
      <c r="H814" s="209"/>
      <c r="I814" s="209"/>
      <c r="J814" s="209"/>
      <c r="K814" s="209"/>
      <c r="L814" s="209"/>
      <c r="M814" s="209"/>
      <c r="N814" s="209"/>
      <c r="O814" s="209"/>
      <c r="P814" s="209"/>
      <c r="Q814" s="209"/>
      <c r="R814" s="209"/>
      <c r="S814" s="209"/>
      <c r="T814" s="209"/>
      <c r="U814" s="209"/>
      <c r="V814" s="209"/>
      <c r="W814" s="209"/>
      <c r="X814" s="209"/>
      <c r="Y814" s="209"/>
      <c r="Z814" s="209"/>
      <c r="AA814" s="209"/>
      <c r="AB814" s="209"/>
      <c r="AC814" s="209"/>
      <c r="AD814" s="209"/>
      <c r="AE814" s="209"/>
      <c r="AF814" s="209"/>
      <c r="AG814" s="209"/>
      <c r="AH814" s="209"/>
      <c r="AI814" s="209"/>
      <c r="AJ814" s="209"/>
      <c r="AK814" s="209"/>
      <c r="AL814" s="209"/>
      <c r="AM814" s="209"/>
      <c r="AN814" s="209"/>
      <c r="AO814" s="209"/>
      <c r="AP814" s="209"/>
      <c r="AQ814" s="209"/>
    </row>
    <row r="815" spans="1:43">
      <c r="A815" s="209"/>
      <c r="B815" s="209"/>
      <c r="C815" s="209"/>
      <c r="D815" s="209"/>
      <c r="E815" s="209"/>
      <c r="F815" s="209"/>
      <c r="G815" s="209"/>
      <c r="H815" s="209"/>
      <c r="I815" s="209"/>
      <c r="J815" s="209"/>
      <c r="K815" s="209"/>
      <c r="L815" s="209"/>
      <c r="M815" s="209"/>
      <c r="N815" s="209"/>
      <c r="O815" s="209"/>
      <c r="P815" s="209"/>
      <c r="Q815" s="209"/>
      <c r="R815" s="209"/>
      <c r="S815" s="209"/>
      <c r="T815" s="209"/>
      <c r="U815" s="209"/>
      <c r="V815" s="209"/>
      <c r="W815" s="209"/>
      <c r="X815" s="209"/>
      <c r="Y815" s="209"/>
      <c r="Z815" s="209"/>
      <c r="AA815" s="209"/>
      <c r="AB815" s="209"/>
      <c r="AC815" s="209"/>
      <c r="AD815" s="209"/>
      <c r="AE815" s="209"/>
      <c r="AF815" s="209"/>
      <c r="AG815" s="209"/>
      <c r="AH815" s="209"/>
      <c r="AI815" s="209"/>
      <c r="AJ815" s="209"/>
      <c r="AK815" s="209"/>
      <c r="AL815" s="209"/>
      <c r="AM815" s="209"/>
      <c r="AN815" s="209"/>
      <c r="AO815" s="209"/>
      <c r="AP815" s="209"/>
      <c r="AQ815" s="209"/>
    </row>
    <row r="816" spans="1:43">
      <c r="A816" s="209"/>
      <c r="B816" s="209"/>
      <c r="C816" s="209"/>
      <c r="D816" s="209"/>
      <c r="E816" s="209"/>
      <c r="F816" s="209"/>
      <c r="G816" s="209"/>
      <c r="H816" s="209"/>
      <c r="I816" s="209"/>
      <c r="J816" s="209"/>
      <c r="K816" s="209"/>
      <c r="L816" s="209"/>
      <c r="M816" s="209"/>
      <c r="N816" s="209"/>
      <c r="O816" s="209"/>
      <c r="P816" s="209"/>
      <c r="Q816" s="209"/>
      <c r="R816" s="209"/>
      <c r="S816" s="209"/>
      <c r="T816" s="209"/>
      <c r="U816" s="209"/>
      <c r="V816" s="209"/>
      <c r="W816" s="209"/>
      <c r="X816" s="209"/>
      <c r="Y816" s="209"/>
      <c r="Z816" s="209"/>
      <c r="AA816" s="209"/>
      <c r="AB816" s="209"/>
      <c r="AC816" s="209"/>
      <c r="AD816" s="209"/>
      <c r="AE816" s="209"/>
      <c r="AF816" s="209"/>
      <c r="AG816" s="209"/>
      <c r="AH816" s="209"/>
      <c r="AI816" s="209"/>
      <c r="AJ816" s="209"/>
      <c r="AK816" s="209"/>
      <c r="AL816" s="209"/>
      <c r="AM816" s="209"/>
      <c r="AN816" s="209"/>
      <c r="AO816" s="209"/>
      <c r="AP816" s="209"/>
      <c r="AQ816" s="209"/>
    </row>
    <row r="817" spans="1:43">
      <c r="A817" s="209"/>
      <c r="B817" s="209"/>
      <c r="C817" s="209"/>
      <c r="D817" s="209"/>
      <c r="E817" s="209"/>
      <c r="F817" s="209"/>
      <c r="G817" s="209"/>
      <c r="H817" s="209"/>
      <c r="I817" s="209"/>
      <c r="J817" s="209"/>
      <c r="K817" s="209"/>
      <c r="L817" s="209"/>
      <c r="M817" s="209"/>
      <c r="N817" s="209"/>
      <c r="O817" s="209"/>
      <c r="P817" s="209"/>
      <c r="Q817" s="209"/>
      <c r="R817" s="209"/>
      <c r="S817" s="209"/>
      <c r="T817" s="209"/>
      <c r="U817" s="209"/>
      <c r="V817" s="209"/>
      <c r="W817" s="209"/>
      <c r="X817" s="209"/>
      <c r="Y817" s="209"/>
      <c r="Z817" s="209"/>
      <c r="AA817" s="209"/>
      <c r="AB817" s="209"/>
      <c r="AC817" s="209"/>
      <c r="AD817" s="209"/>
      <c r="AE817" s="209"/>
      <c r="AF817" s="209"/>
      <c r="AG817" s="209"/>
      <c r="AH817" s="209"/>
      <c r="AI817" s="209"/>
      <c r="AJ817" s="209"/>
      <c r="AK817" s="209"/>
      <c r="AL817" s="209"/>
      <c r="AM817" s="209"/>
      <c r="AN817" s="209"/>
      <c r="AO817" s="209"/>
      <c r="AP817" s="209"/>
      <c r="AQ817" s="209"/>
    </row>
    <row r="818" spans="1:43">
      <c r="A818" s="209"/>
      <c r="B818" s="209"/>
      <c r="C818" s="209"/>
      <c r="D818" s="209"/>
      <c r="E818" s="209"/>
      <c r="F818" s="209"/>
      <c r="G818" s="209"/>
      <c r="H818" s="209"/>
      <c r="I818" s="209"/>
      <c r="J818" s="209"/>
      <c r="K818" s="209"/>
      <c r="L818" s="209"/>
      <c r="M818" s="209"/>
      <c r="N818" s="209"/>
      <c r="O818" s="209"/>
      <c r="P818" s="209"/>
      <c r="Q818" s="209"/>
      <c r="R818" s="209"/>
      <c r="S818" s="209"/>
      <c r="T818" s="209"/>
      <c r="U818" s="209"/>
      <c r="V818" s="209"/>
      <c r="W818" s="209"/>
      <c r="X818" s="209"/>
      <c r="Y818" s="209"/>
      <c r="Z818" s="209"/>
      <c r="AA818" s="209"/>
      <c r="AB818" s="209"/>
      <c r="AC818" s="209"/>
      <c r="AD818" s="209"/>
      <c r="AE818" s="209"/>
      <c r="AF818" s="209"/>
      <c r="AG818" s="209"/>
      <c r="AH818" s="209"/>
      <c r="AI818" s="209"/>
      <c r="AJ818" s="209"/>
      <c r="AK818" s="209"/>
      <c r="AL818" s="209"/>
      <c r="AM818" s="209"/>
      <c r="AN818" s="209"/>
      <c r="AO818" s="209"/>
      <c r="AP818" s="209"/>
      <c r="AQ818" s="209"/>
    </row>
    <row r="819" spans="1:43">
      <c r="A819" s="209"/>
      <c r="B819" s="209"/>
      <c r="C819" s="209"/>
      <c r="D819" s="209"/>
      <c r="E819" s="209"/>
      <c r="F819" s="209"/>
      <c r="G819" s="209"/>
      <c r="H819" s="209"/>
      <c r="I819" s="209"/>
      <c r="J819" s="209"/>
      <c r="K819" s="209"/>
      <c r="L819" s="209"/>
      <c r="M819" s="209"/>
      <c r="N819" s="209"/>
      <c r="O819" s="209"/>
      <c r="P819" s="209"/>
      <c r="Q819" s="209"/>
      <c r="R819" s="209"/>
      <c r="S819" s="209"/>
      <c r="T819" s="209"/>
      <c r="U819" s="209"/>
      <c r="V819" s="209"/>
      <c r="W819" s="209"/>
      <c r="X819" s="209"/>
      <c r="Y819" s="209"/>
      <c r="Z819" s="209"/>
      <c r="AA819" s="209"/>
      <c r="AB819" s="209"/>
      <c r="AC819" s="209"/>
      <c r="AD819" s="209"/>
      <c r="AE819" s="209"/>
      <c r="AF819" s="209"/>
      <c r="AG819" s="209"/>
      <c r="AH819" s="209"/>
      <c r="AI819" s="209"/>
      <c r="AJ819" s="209"/>
      <c r="AK819" s="209"/>
      <c r="AL819" s="209"/>
      <c r="AM819" s="209"/>
      <c r="AN819" s="209"/>
      <c r="AO819" s="209"/>
      <c r="AP819" s="209"/>
      <c r="AQ819" s="209"/>
    </row>
    <row r="820" spans="1:43">
      <c r="A820" s="209"/>
      <c r="B820" s="209"/>
      <c r="C820" s="209"/>
      <c r="D820" s="209"/>
      <c r="E820" s="209"/>
      <c r="F820" s="209"/>
      <c r="G820" s="209"/>
      <c r="H820" s="209"/>
      <c r="I820" s="209"/>
      <c r="J820" s="209"/>
      <c r="K820" s="209"/>
      <c r="L820" s="209"/>
      <c r="M820" s="209"/>
      <c r="N820" s="209"/>
      <c r="O820" s="209"/>
      <c r="P820" s="209"/>
      <c r="Q820" s="209"/>
      <c r="R820" s="209"/>
      <c r="S820" s="209"/>
      <c r="T820" s="209"/>
      <c r="U820" s="209"/>
      <c r="V820" s="209"/>
      <c r="W820" s="209"/>
      <c r="X820" s="209"/>
      <c r="Y820" s="209"/>
      <c r="Z820" s="209"/>
      <c r="AA820" s="209"/>
      <c r="AB820" s="209"/>
      <c r="AC820" s="209"/>
      <c r="AD820" s="209"/>
      <c r="AE820" s="209"/>
      <c r="AF820" s="209"/>
      <c r="AG820" s="209"/>
      <c r="AH820" s="209"/>
      <c r="AI820" s="209"/>
      <c r="AJ820" s="209"/>
      <c r="AK820" s="209"/>
      <c r="AL820" s="209"/>
      <c r="AM820" s="209"/>
      <c r="AN820" s="209"/>
      <c r="AO820" s="209"/>
      <c r="AP820" s="209"/>
      <c r="AQ820" s="209"/>
    </row>
    <row r="821" spans="1:43">
      <c r="A821" s="209"/>
      <c r="B821" s="209"/>
      <c r="C821" s="209"/>
      <c r="D821" s="209"/>
      <c r="E821" s="209"/>
      <c r="F821" s="209"/>
      <c r="G821" s="209"/>
      <c r="H821" s="209"/>
      <c r="I821" s="209"/>
      <c r="J821" s="209"/>
      <c r="K821" s="209"/>
      <c r="L821" s="209"/>
      <c r="M821" s="209"/>
      <c r="N821" s="209"/>
      <c r="O821" s="209"/>
      <c r="P821" s="209"/>
      <c r="Q821" s="209"/>
      <c r="R821" s="209"/>
      <c r="S821" s="209"/>
      <c r="T821" s="209"/>
      <c r="U821" s="209"/>
      <c r="V821" s="209"/>
      <c r="W821" s="209"/>
      <c r="X821" s="209"/>
      <c r="Y821" s="209"/>
      <c r="Z821" s="209"/>
      <c r="AA821" s="209"/>
      <c r="AB821" s="209"/>
      <c r="AC821" s="209"/>
      <c r="AD821" s="209"/>
      <c r="AE821" s="209"/>
      <c r="AF821" s="209"/>
      <c r="AG821" s="209"/>
      <c r="AH821" s="209"/>
      <c r="AI821" s="209"/>
      <c r="AJ821" s="209"/>
      <c r="AK821" s="209"/>
      <c r="AL821" s="209"/>
      <c r="AM821" s="209"/>
      <c r="AN821" s="209"/>
      <c r="AO821" s="209"/>
      <c r="AP821" s="209"/>
      <c r="AQ821" s="209"/>
    </row>
    <row r="822" spans="1:43">
      <c r="A822" s="209"/>
      <c r="B822" s="209"/>
      <c r="C822" s="209"/>
      <c r="D822" s="209"/>
      <c r="E822" s="209"/>
      <c r="F822" s="209"/>
      <c r="G822" s="209"/>
      <c r="H822" s="209"/>
      <c r="I822" s="209"/>
      <c r="J822" s="209"/>
      <c r="K822" s="209"/>
      <c r="L822" s="209"/>
      <c r="M822" s="209"/>
      <c r="N822" s="209"/>
      <c r="O822" s="209"/>
      <c r="P822" s="209"/>
      <c r="Q822" s="209"/>
      <c r="R822" s="209"/>
      <c r="S822" s="209"/>
      <c r="T822" s="209"/>
      <c r="U822" s="209"/>
      <c r="V822" s="209"/>
      <c r="W822" s="209"/>
      <c r="X822" s="209"/>
      <c r="Y822" s="209"/>
      <c r="Z822" s="209"/>
      <c r="AA822" s="209"/>
      <c r="AB822" s="209"/>
      <c r="AC822" s="209"/>
      <c r="AD822" s="209"/>
      <c r="AE822" s="209"/>
      <c r="AF822" s="209"/>
      <c r="AG822" s="209"/>
      <c r="AH822" s="209"/>
      <c r="AI822" s="209"/>
      <c r="AJ822" s="209"/>
      <c r="AK822" s="209"/>
      <c r="AL822" s="209"/>
      <c r="AM822" s="209"/>
      <c r="AN822" s="209"/>
      <c r="AO822" s="209"/>
      <c r="AP822" s="209"/>
      <c r="AQ822" s="209"/>
    </row>
    <row r="823" spans="1:43">
      <c r="A823" s="209"/>
      <c r="B823" s="209"/>
      <c r="C823" s="209"/>
      <c r="D823" s="209"/>
      <c r="E823" s="209"/>
      <c r="F823" s="209"/>
      <c r="G823" s="209"/>
      <c r="H823" s="209"/>
      <c r="I823" s="209"/>
      <c r="J823" s="209"/>
      <c r="K823" s="209"/>
      <c r="L823" s="209"/>
      <c r="M823" s="209"/>
      <c r="N823" s="209"/>
      <c r="O823" s="209"/>
      <c r="P823" s="209"/>
      <c r="Q823" s="209"/>
      <c r="R823" s="209"/>
      <c r="S823" s="209"/>
      <c r="T823" s="209"/>
      <c r="U823" s="209"/>
      <c r="V823" s="209"/>
      <c r="W823" s="209"/>
      <c r="X823" s="209"/>
      <c r="Y823" s="209"/>
      <c r="Z823" s="209"/>
      <c r="AA823" s="209"/>
      <c r="AB823" s="209"/>
      <c r="AC823" s="209"/>
      <c r="AD823" s="209"/>
      <c r="AE823" s="209"/>
      <c r="AF823" s="209"/>
      <c r="AG823" s="209"/>
      <c r="AH823" s="209"/>
      <c r="AI823" s="209"/>
      <c r="AJ823" s="209"/>
      <c r="AK823" s="209"/>
      <c r="AL823" s="209"/>
      <c r="AM823" s="209"/>
      <c r="AN823" s="209"/>
      <c r="AO823" s="209"/>
      <c r="AP823" s="209"/>
      <c r="AQ823" s="209"/>
    </row>
    <row r="824" spans="1:43">
      <c r="A824" s="209"/>
      <c r="B824" s="209"/>
      <c r="C824" s="209"/>
      <c r="D824" s="209"/>
      <c r="E824" s="209"/>
      <c r="F824" s="209"/>
      <c r="G824" s="209"/>
      <c r="H824" s="209"/>
      <c r="I824" s="209"/>
      <c r="J824" s="209"/>
      <c r="K824" s="209"/>
      <c r="L824" s="209"/>
      <c r="M824" s="209"/>
      <c r="N824" s="209"/>
      <c r="O824" s="209"/>
      <c r="P824" s="209"/>
      <c r="Q824" s="209"/>
      <c r="R824" s="209"/>
      <c r="S824" s="209"/>
      <c r="T824" s="209"/>
      <c r="U824" s="209"/>
      <c r="V824" s="209"/>
      <c r="W824" s="209"/>
      <c r="X824" s="209"/>
      <c r="Y824" s="209"/>
      <c r="Z824" s="209"/>
      <c r="AA824" s="209"/>
      <c r="AB824" s="209"/>
      <c r="AC824" s="209"/>
      <c r="AD824" s="209"/>
      <c r="AE824" s="209"/>
      <c r="AF824" s="209"/>
      <c r="AG824" s="209"/>
      <c r="AH824" s="209"/>
      <c r="AI824" s="209"/>
      <c r="AJ824" s="209"/>
      <c r="AK824" s="209"/>
      <c r="AL824" s="209"/>
      <c r="AM824" s="209"/>
      <c r="AN824" s="209"/>
      <c r="AO824" s="209"/>
      <c r="AP824" s="209"/>
      <c r="AQ824" s="209"/>
    </row>
    <row r="825" spans="1:43">
      <c r="A825" s="209"/>
      <c r="B825" s="209"/>
      <c r="C825" s="209"/>
      <c r="D825" s="209"/>
      <c r="E825" s="209"/>
      <c r="F825" s="209"/>
      <c r="G825" s="209"/>
      <c r="H825" s="209"/>
      <c r="I825" s="209"/>
      <c r="J825" s="209"/>
      <c r="K825" s="209"/>
      <c r="L825" s="209"/>
      <c r="M825" s="209"/>
      <c r="N825" s="209"/>
      <c r="O825" s="209"/>
      <c r="P825" s="209"/>
      <c r="Q825" s="209"/>
      <c r="R825" s="209"/>
      <c r="S825" s="209"/>
      <c r="T825" s="209"/>
      <c r="U825" s="209"/>
      <c r="V825" s="209"/>
      <c r="W825" s="209"/>
      <c r="X825" s="209"/>
      <c r="Y825" s="209"/>
      <c r="Z825" s="209"/>
      <c r="AA825" s="209"/>
      <c r="AB825" s="209"/>
      <c r="AC825" s="209"/>
      <c r="AD825" s="209"/>
      <c r="AE825" s="209"/>
      <c r="AF825" s="209"/>
      <c r="AG825" s="209"/>
      <c r="AH825" s="209"/>
      <c r="AI825" s="209"/>
      <c r="AJ825" s="209"/>
      <c r="AK825" s="209"/>
      <c r="AL825" s="209"/>
      <c r="AM825" s="209"/>
      <c r="AN825" s="209"/>
      <c r="AO825" s="209"/>
      <c r="AP825" s="209"/>
      <c r="AQ825" s="209"/>
    </row>
    <row r="826" spans="1:43">
      <c r="A826" s="209"/>
      <c r="B826" s="209"/>
      <c r="C826" s="209"/>
      <c r="D826" s="209"/>
      <c r="E826" s="209"/>
      <c r="F826" s="209"/>
      <c r="G826" s="209"/>
      <c r="H826" s="209"/>
      <c r="I826" s="209"/>
      <c r="J826" s="209"/>
      <c r="K826" s="209"/>
      <c r="L826" s="209"/>
      <c r="M826" s="209"/>
      <c r="N826" s="209"/>
      <c r="O826" s="209"/>
      <c r="P826" s="209"/>
      <c r="Q826" s="209"/>
      <c r="R826" s="209"/>
      <c r="S826" s="209"/>
      <c r="T826" s="209"/>
      <c r="U826" s="209"/>
      <c r="V826" s="209"/>
      <c r="W826" s="209"/>
      <c r="X826" s="209"/>
      <c r="Y826" s="209"/>
      <c r="Z826" s="209"/>
      <c r="AA826" s="209"/>
      <c r="AB826" s="209"/>
      <c r="AC826" s="209"/>
      <c r="AD826" s="209"/>
      <c r="AE826" s="209"/>
      <c r="AF826" s="209"/>
      <c r="AG826" s="209"/>
      <c r="AH826" s="209"/>
      <c r="AI826" s="209"/>
      <c r="AJ826" s="209"/>
      <c r="AK826" s="209"/>
      <c r="AL826" s="209"/>
      <c r="AM826" s="209"/>
      <c r="AN826" s="209"/>
      <c r="AO826" s="209"/>
      <c r="AP826" s="209"/>
      <c r="AQ826" s="209"/>
    </row>
    <row r="827" spans="1:43">
      <c r="A827" s="209"/>
      <c r="B827" s="209"/>
      <c r="C827" s="209"/>
      <c r="D827" s="209"/>
      <c r="E827" s="209"/>
      <c r="F827" s="209"/>
      <c r="G827" s="209"/>
      <c r="H827" s="209"/>
      <c r="I827" s="209"/>
      <c r="J827" s="209"/>
      <c r="K827" s="209"/>
      <c r="L827" s="209"/>
      <c r="M827" s="209"/>
      <c r="N827" s="209"/>
      <c r="O827" s="209"/>
      <c r="P827" s="209"/>
      <c r="Q827" s="209"/>
      <c r="R827" s="209"/>
      <c r="S827" s="209"/>
      <c r="T827" s="209"/>
      <c r="U827" s="209"/>
      <c r="V827" s="209"/>
      <c r="W827" s="209"/>
      <c r="X827" s="209"/>
      <c r="Y827" s="209"/>
      <c r="Z827" s="209"/>
      <c r="AA827" s="209"/>
      <c r="AB827" s="209"/>
      <c r="AC827" s="209"/>
      <c r="AD827" s="209"/>
      <c r="AE827" s="209"/>
      <c r="AF827" s="209"/>
      <c r="AG827" s="209"/>
      <c r="AH827" s="209"/>
      <c r="AI827" s="209"/>
      <c r="AJ827" s="209"/>
      <c r="AK827" s="209"/>
      <c r="AL827" s="209"/>
      <c r="AM827" s="209"/>
      <c r="AN827" s="209"/>
      <c r="AO827" s="209"/>
      <c r="AP827" s="209"/>
      <c r="AQ827" s="209"/>
    </row>
    <row r="828" spans="1:43">
      <c r="A828" s="209"/>
      <c r="B828" s="209"/>
      <c r="C828" s="209"/>
      <c r="D828" s="209"/>
      <c r="E828" s="209"/>
      <c r="F828" s="209"/>
      <c r="G828" s="209"/>
      <c r="H828" s="209"/>
      <c r="I828" s="209"/>
      <c r="J828" s="209"/>
      <c r="K828" s="209"/>
      <c r="L828" s="209"/>
      <c r="M828" s="209"/>
      <c r="N828" s="209"/>
      <c r="O828" s="209"/>
      <c r="P828" s="209"/>
      <c r="Q828" s="209"/>
      <c r="R828" s="209"/>
      <c r="S828" s="209"/>
      <c r="T828" s="209"/>
      <c r="U828" s="209"/>
      <c r="V828" s="209"/>
      <c r="W828" s="209"/>
      <c r="X828" s="209"/>
      <c r="Y828" s="209"/>
      <c r="Z828" s="209"/>
      <c r="AA828" s="209"/>
      <c r="AB828" s="209"/>
      <c r="AC828" s="209"/>
      <c r="AD828" s="209"/>
      <c r="AE828" s="209"/>
      <c r="AF828" s="209"/>
      <c r="AG828" s="209"/>
      <c r="AH828" s="209"/>
      <c r="AI828" s="209"/>
      <c r="AJ828" s="209"/>
      <c r="AK828" s="209"/>
      <c r="AL828" s="209"/>
      <c r="AM828" s="209"/>
      <c r="AN828" s="209"/>
      <c r="AO828" s="209"/>
      <c r="AP828" s="209"/>
      <c r="AQ828" s="209"/>
    </row>
    <row r="829" spans="1:43">
      <c r="A829" s="209"/>
      <c r="B829" s="209"/>
      <c r="C829" s="209"/>
      <c r="D829" s="209"/>
      <c r="E829" s="209"/>
      <c r="F829" s="209"/>
      <c r="G829" s="209"/>
      <c r="H829" s="209"/>
      <c r="I829" s="209"/>
      <c r="J829" s="209"/>
      <c r="K829" s="209"/>
      <c r="L829" s="209"/>
      <c r="M829" s="209"/>
      <c r="N829" s="209"/>
      <c r="O829" s="209"/>
      <c r="P829" s="209"/>
      <c r="Q829" s="209"/>
      <c r="R829" s="209"/>
      <c r="S829" s="209"/>
      <c r="T829" s="209"/>
      <c r="U829" s="209"/>
      <c r="V829" s="209"/>
      <c r="W829" s="209"/>
      <c r="X829" s="209"/>
      <c r="Y829" s="209"/>
      <c r="Z829" s="209"/>
      <c r="AA829" s="209"/>
      <c r="AB829" s="209"/>
      <c r="AC829" s="209"/>
      <c r="AD829" s="209"/>
      <c r="AE829" s="209"/>
      <c r="AF829" s="209"/>
      <c r="AG829" s="209"/>
      <c r="AH829" s="209"/>
      <c r="AI829" s="209"/>
      <c r="AJ829" s="209"/>
      <c r="AK829" s="209"/>
      <c r="AL829" s="209"/>
      <c r="AM829" s="209"/>
      <c r="AN829" s="209"/>
      <c r="AO829" s="209"/>
      <c r="AP829" s="209"/>
      <c r="AQ829" s="209"/>
    </row>
    <row r="830" spans="1:43">
      <c r="A830" s="209"/>
      <c r="B830" s="209"/>
      <c r="C830" s="209"/>
      <c r="D830" s="209"/>
      <c r="E830" s="209"/>
      <c r="F830" s="209"/>
      <c r="G830" s="209"/>
      <c r="H830" s="209"/>
      <c r="I830" s="209"/>
      <c r="J830" s="209"/>
      <c r="K830" s="209"/>
      <c r="L830" s="209"/>
      <c r="M830" s="209"/>
      <c r="N830" s="209"/>
      <c r="O830" s="209"/>
      <c r="P830" s="209"/>
      <c r="Q830" s="209"/>
      <c r="R830" s="209"/>
      <c r="S830" s="209"/>
      <c r="T830" s="209"/>
      <c r="U830" s="209"/>
      <c r="V830" s="209"/>
      <c r="W830" s="209"/>
      <c r="X830" s="209"/>
      <c r="Y830" s="209"/>
      <c r="Z830" s="209"/>
      <c r="AA830" s="209"/>
      <c r="AB830" s="209"/>
      <c r="AC830" s="209"/>
      <c r="AD830" s="209"/>
      <c r="AE830" s="209"/>
      <c r="AF830" s="209"/>
      <c r="AG830" s="209"/>
      <c r="AH830" s="209"/>
      <c r="AI830" s="209"/>
      <c r="AJ830" s="209"/>
      <c r="AK830" s="209"/>
      <c r="AL830" s="209"/>
      <c r="AM830" s="209"/>
      <c r="AN830" s="209"/>
      <c r="AO830" s="209"/>
      <c r="AP830" s="209"/>
      <c r="AQ830" s="209"/>
    </row>
    <row r="831" spans="1:43">
      <c r="A831" s="209"/>
      <c r="B831" s="209"/>
      <c r="C831" s="209"/>
      <c r="D831" s="209"/>
      <c r="E831" s="209"/>
      <c r="F831" s="209"/>
      <c r="G831" s="209"/>
      <c r="H831" s="209"/>
      <c r="I831" s="209"/>
      <c r="J831" s="209"/>
      <c r="K831" s="209"/>
      <c r="L831" s="209"/>
      <c r="M831" s="209"/>
      <c r="N831" s="209"/>
      <c r="O831" s="209"/>
      <c r="P831" s="209"/>
      <c r="Q831" s="209"/>
      <c r="R831" s="209"/>
      <c r="S831" s="209"/>
      <c r="T831" s="209"/>
      <c r="U831" s="209"/>
      <c r="V831" s="209"/>
      <c r="W831" s="209"/>
      <c r="X831" s="209"/>
      <c r="Y831" s="209"/>
      <c r="Z831" s="209"/>
      <c r="AA831" s="209"/>
      <c r="AB831" s="209"/>
      <c r="AC831" s="209"/>
      <c r="AD831" s="209"/>
      <c r="AE831" s="209"/>
      <c r="AF831" s="209"/>
      <c r="AG831" s="209"/>
      <c r="AH831" s="209"/>
      <c r="AI831" s="209"/>
      <c r="AJ831" s="209"/>
      <c r="AK831" s="209"/>
      <c r="AL831" s="209"/>
      <c r="AM831" s="209"/>
      <c r="AN831" s="209"/>
      <c r="AO831" s="209"/>
      <c r="AP831" s="209"/>
      <c r="AQ831" s="209"/>
    </row>
    <row r="832" spans="1:43">
      <c r="A832" s="209"/>
      <c r="B832" s="209"/>
      <c r="C832" s="209"/>
      <c r="D832" s="209"/>
      <c r="E832" s="209"/>
      <c r="F832" s="209"/>
      <c r="G832" s="209"/>
      <c r="H832" s="209"/>
      <c r="I832" s="209"/>
      <c r="J832" s="209"/>
      <c r="K832" s="209"/>
      <c r="L832" s="209"/>
      <c r="M832" s="209"/>
      <c r="N832" s="209"/>
      <c r="O832" s="209"/>
      <c r="P832" s="209"/>
      <c r="Q832" s="209"/>
      <c r="R832" s="209"/>
      <c r="S832" s="209"/>
      <c r="T832" s="209"/>
      <c r="U832" s="209"/>
      <c r="V832" s="209"/>
      <c r="W832" s="209"/>
      <c r="X832" s="209"/>
      <c r="Y832" s="209"/>
      <c r="Z832" s="209"/>
      <c r="AA832" s="209"/>
      <c r="AB832" s="209"/>
      <c r="AC832" s="209"/>
      <c r="AD832" s="209"/>
      <c r="AE832" s="209"/>
      <c r="AF832" s="209"/>
      <c r="AG832" s="209"/>
      <c r="AH832" s="209"/>
      <c r="AI832" s="209"/>
      <c r="AJ832" s="209"/>
      <c r="AK832" s="209"/>
      <c r="AL832" s="209"/>
      <c r="AM832" s="209"/>
      <c r="AN832" s="209"/>
      <c r="AO832" s="209"/>
      <c r="AP832" s="209"/>
      <c r="AQ832" s="209"/>
    </row>
    <row r="833" spans="1:43">
      <c r="A833" s="209"/>
      <c r="B833" s="209"/>
      <c r="C833" s="209"/>
      <c r="D833" s="209"/>
      <c r="E833" s="209"/>
      <c r="F833" s="209"/>
      <c r="G833" s="209"/>
      <c r="H833" s="209"/>
      <c r="I833" s="209"/>
      <c r="J833" s="209"/>
      <c r="K833" s="209"/>
      <c r="L833" s="209"/>
      <c r="M833" s="209"/>
      <c r="N833" s="209"/>
      <c r="O833" s="209"/>
      <c r="P833" s="209"/>
      <c r="Q833" s="209"/>
      <c r="R833" s="209"/>
      <c r="S833" s="209"/>
      <c r="T833" s="209"/>
      <c r="U833" s="209"/>
      <c r="V833" s="209"/>
      <c r="W833" s="209"/>
      <c r="X833" s="209"/>
      <c r="Y833" s="209"/>
      <c r="Z833" s="209"/>
      <c r="AA833" s="209"/>
      <c r="AB833" s="209"/>
      <c r="AC833" s="209"/>
      <c r="AD833" s="209"/>
      <c r="AE833" s="209"/>
      <c r="AF833" s="209"/>
      <c r="AG833" s="209"/>
      <c r="AH833" s="209"/>
      <c r="AI833" s="209"/>
      <c r="AJ833" s="209"/>
      <c r="AK833" s="209"/>
      <c r="AL833" s="209"/>
      <c r="AM833" s="209"/>
      <c r="AN833" s="209"/>
      <c r="AO833" s="209"/>
      <c r="AP833" s="209"/>
      <c r="AQ833" s="209"/>
    </row>
    <row r="834" spans="1:43">
      <c r="A834" s="209"/>
      <c r="B834" s="209"/>
      <c r="C834" s="209"/>
      <c r="D834" s="209"/>
      <c r="E834" s="209"/>
      <c r="F834" s="209"/>
      <c r="G834" s="209"/>
      <c r="H834" s="209"/>
      <c r="I834" s="209"/>
      <c r="J834" s="209"/>
      <c r="K834" s="209"/>
      <c r="L834" s="209"/>
      <c r="M834" s="209"/>
      <c r="N834" s="209"/>
      <c r="O834" s="209"/>
      <c r="P834" s="209"/>
      <c r="Q834" s="209"/>
      <c r="R834" s="209"/>
      <c r="S834" s="209"/>
      <c r="T834" s="209"/>
      <c r="U834" s="209"/>
      <c r="V834" s="209"/>
      <c r="W834" s="209"/>
      <c r="X834" s="209"/>
      <c r="Y834" s="209"/>
      <c r="Z834" s="209"/>
      <c r="AA834" s="209"/>
      <c r="AB834" s="209"/>
      <c r="AC834" s="209"/>
      <c r="AD834" s="209"/>
      <c r="AE834" s="209"/>
      <c r="AF834" s="209"/>
      <c r="AG834" s="209"/>
      <c r="AH834" s="209"/>
      <c r="AI834" s="209"/>
      <c r="AJ834" s="209"/>
      <c r="AK834" s="209"/>
      <c r="AL834" s="209"/>
      <c r="AM834" s="209"/>
      <c r="AN834" s="209"/>
      <c r="AO834" s="209"/>
      <c r="AP834" s="209"/>
      <c r="AQ834" s="209"/>
    </row>
    <row r="835" spans="1:43">
      <c r="A835" s="209"/>
      <c r="B835" s="209"/>
      <c r="C835" s="209"/>
      <c r="D835" s="209"/>
      <c r="E835" s="209"/>
      <c r="F835" s="209"/>
      <c r="G835" s="209"/>
      <c r="H835" s="209"/>
      <c r="I835" s="209"/>
      <c r="J835" s="209"/>
      <c r="K835" s="209"/>
      <c r="L835" s="209"/>
      <c r="M835" s="209"/>
      <c r="N835" s="209"/>
      <c r="O835" s="209"/>
      <c r="P835" s="209"/>
      <c r="Q835" s="209"/>
      <c r="R835" s="209"/>
      <c r="S835" s="209"/>
      <c r="T835" s="209"/>
      <c r="U835" s="209"/>
      <c r="V835" s="209"/>
      <c r="W835" s="209"/>
      <c r="X835" s="209"/>
      <c r="Y835" s="209"/>
      <c r="Z835" s="209"/>
      <c r="AA835" s="209"/>
      <c r="AB835" s="209"/>
      <c r="AC835" s="209"/>
      <c r="AD835" s="209"/>
      <c r="AE835" s="209"/>
      <c r="AF835" s="209"/>
      <c r="AG835" s="209"/>
      <c r="AH835" s="209"/>
      <c r="AI835" s="209"/>
      <c r="AJ835" s="209"/>
      <c r="AK835" s="209"/>
      <c r="AL835" s="209"/>
      <c r="AM835" s="209"/>
      <c r="AN835" s="209"/>
      <c r="AO835" s="209"/>
      <c r="AP835" s="209"/>
      <c r="AQ835" s="209"/>
    </row>
    <row r="836" spans="1:43">
      <c r="A836" s="209"/>
      <c r="B836" s="209"/>
      <c r="C836" s="209"/>
      <c r="D836" s="209"/>
      <c r="E836" s="209"/>
      <c r="F836" s="209"/>
      <c r="G836" s="209"/>
      <c r="H836" s="209"/>
      <c r="I836" s="209"/>
      <c r="J836" s="209"/>
      <c r="K836" s="209"/>
      <c r="L836" s="209"/>
      <c r="M836" s="209"/>
      <c r="N836" s="209"/>
      <c r="O836" s="209"/>
      <c r="P836" s="209"/>
      <c r="Q836" s="209"/>
      <c r="R836" s="209"/>
      <c r="S836" s="209"/>
      <c r="T836" s="209"/>
      <c r="U836" s="209"/>
      <c r="V836" s="209"/>
      <c r="W836" s="209"/>
      <c r="X836" s="209"/>
      <c r="Y836" s="209"/>
      <c r="Z836" s="209"/>
      <c r="AA836" s="209"/>
      <c r="AB836" s="209"/>
      <c r="AC836" s="209"/>
      <c r="AD836" s="209"/>
      <c r="AE836" s="209"/>
      <c r="AF836" s="209"/>
      <c r="AG836" s="209"/>
      <c r="AH836" s="209"/>
      <c r="AI836" s="209"/>
      <c r="AJ836" s="209"/>
      <c r="AK836" s="209"/>
      <c r="AL836" s="209"/>
      <c r="AM836" s="209"/>
      <c r="AN836" s="209"/>
      <c r="AO836" s="209"/>
      <c r="AP836" s="209"/>
      <c r="AQ836" s="209"/>
    </row>
    <row r="837" spans="1:43">
      <c r="A837" s="209"/>
      <c r="B837" s="209"/>
      <c r="C837" s="209"/>
      <c r="D837" s="209"/>
      <c r="E837" s="209"/>
      <c r="F837" s="209"/>
      <c r="G837" s="209"/>
      <c r="H837" s="209"/>
      <c r="I837" s="209"/>
      <c r="J837" s="209"/>
      <c r="K837" s="209"/>
      <c r="L837" s="209"/>
      <c r="M837" s="209"/>
      <c r="N837" s="209"/>
      <c r="O837" s="209"/>
      <c r="P837" s="209"/>
      <c r="Q837" s="209"/>
      <c r="R837" s="209"/>
      <c r="S837" s="209"/>
      <c r="T837" s="209"/>
      <c r="U837" s="209"/>
      <c r="V837" s="209"/>
      <c r="W837" s="209"/>
      <c r="X837" s="209"/>
      <c r="Y837" s="209"/>
      <c r="Z837" s="209"/>
      <c r="AA837" s="209"/>
      <c r="AB837" s="209"/>
      <c r="AC837" s="209"/>
      <c r="AD837" s="209"/>
      <c r="AE837" s="209"/>
      <c r="AF837" s="209"/>
      <c r="AG837" s="209"/>
      <c r="AH837" s="209"/>
      <c r="AI837" s="209"/>
      <c r="AJ837" s="209"/>
      <c r="AK837" s="209"/>
      <c r="AL837" s="209"/>
      <c r="AM837" s="209"/>
      <c r="AN837" s="209"/>
      <c r="AO837" s="209"/>
      <c r="AP837" s="209"/>
      <c r="AQ837" s="209"/>
    </row>
    <row r="838" spans="1:43">
      <c r="A838" s="209"/>
      <c r="B838" s="209"/>
      <c r="C838" s="209"/>
      <c r="D838" s="209"/>
      <c r="E838" s="209"/>
      <c r="F838" s="209"/>
      <c r="G838" s="209"/>
      <c r="H838" s="209"/>
      <c r="I838" s="209"/>
      <c r="J838" s="209"/>
      <c r="K838" s="209"/>
      <c r="L838" s="209"/>
      <c r="M838" s="209"/>
      <c r="N838" s="209"/>
      <c r="O838" s="209"/>
      <c r="P838" s="209"/>
      <c r="Q838" s="209"/>
      <c r="R838" s="209"/>
      <c r="S838" s="209"/>
      <c r="T838" s="209"/>
      <c r="U838" s="209"/>
      <c r="V838" s="209"/>
      <c r="W838" s="209"/>
      <c r="X838" s="209"/>
      <c r="Y838" s="209"/>
      <c r="Z838" s="209"/>
      <c r="AA838" s="209"/>
      <c r="AB838" s="209"/>
      <c r="AC838" s="209"/>
      <c r="AD838" s="209"/>
      <c r="AE838" s="209"/>
      <c r="AF838" s="209"/>
      <c r="AG838" s="209"/>
      <c r="AH838" s="209"/>
      <c r="AI838" s="209"/>
      <c r="AJ838" s="209"/>
      <c r="AK838" s="209"/>
      <c r="AL838" s="209"/>
      <c r="AM838" s="209"/>
      <c r="AN838" s="209"/>
      <c r="AO838" s="209"/>
      <c r="AP838" s="209"/>
      <c r="AQ838" s="209"/>
    </row>
    <row r="839" spans="1:43">
      <c r="A839" s="209"/>
      <c r="B839" s="209"/>
      <c r="C839" s="209"/>
      <c r="D839" s="209"/>
      <c r="E839" s="209"/>
      <c r="F839" s="209"/>
      <c r="G839" s="209"/>
      <c r="H839" s="209"/>
      <c r="I839" s="209"/>
      <c r="J839" s="209"/>
      <c r="K839" s="209"/>
      <c r="L839" s="209"/>
      <c r="M839" s="209"/>
      <c r="N839" s="209"/>
      <c r="O839" s="209"/>
      <c r="P839" s="209"/>
      <c r="Q839" s="209"/>
      <c r="R839" s="209"/>
      <c r="S839" s="209"/>
      <c r="T839" s="209"/>
      <c r="U839" s="209"/>
      <c r="V839" s="209"/>
      <c r="W839" s="209"/>
      <c r="X839" s="209"/>
      <c r="Y839" s="209"/>
      <c r="Z839" s="209"/>
      <c r="AA839" s="209"/>
      <c r="AB839" s="209"/>
      <c r="AC839" s="209"/>
      <c r="AD839" s="209"/>
      <c r="AE839" s="209"/>
      <c r="AF839" s="209"/>
      <c r="AG839" s="209"/>
      <c r="AH839" s="209"/>
      <c r="AI839" s="209"/>
      <c r="AJ839" s="209"/>
      <c r="AK839" s="209"/>
      <c r="AL839" s="209"/>
      <c r="AM839" s="209"/>
      <c r="AN839" s="209"/>
      <c r="AO839" s="209"/>
      <c r="AP839" s="209"/>
      <c r="AQ839" s="209"/>
    </row>
    <row r="840" spans="1:43">
      <c r="A840" s="209"/>
      <c r="B840" s="209"/>
      <c r="C840" s="209"/>
      <c r="D840" s="209"/>
      <c r="E840" s="209"/>
      <c r="F840" s="209"/>
      <c r="G840" s="209"/>
      <c r="H840" s="209"/>
      <c r="I840" s="209"/>
      <c r="J840" s="209"/>
      <c r="K840" s="209"/>
      <c r="L840" s="209"/>
      <c r="M840" s="209"/>
      <c r="N840" s="209"/>
      <c r="O840" s="209"/>
      <c r="P840" s="209"/>
      <c r="Q840" s="209"/>
      <c r="R840" s="209"/>
      <c r="S840" s="209"/>
      <c r="T840" s="209"/>
      <c r="U840" s="209"/>
      <c r="V840" s="209"/>
      <c r="W840" s="209"/>
      <c r="X840" s="209"/>
      <c r="Y840" s="209"/>
      <c r="Z840" s="209"/>
      <c r="AA840" s="209"/>
      <c r="AB840" s="209"/>
      <c r="AC840" s="209"/>
      <c r="AD840" s="209"/>
      <c r="AE840" s="209"/>
      <c r="AF840" s="209"/>
      <c r="AG840" s="209"/>
      <c r="AH840" s="209"/>
      <c r="AI840" s="209"/>
      <c r="AJ840" s="209"/>
      <c r="AK840" s="209"/>
      <c r="AL840" s="209"/>
      <c r="AM840" s="209"/>
      <c r="AN840" s="209"/>
      <c r="AO840" s="209"/>
      <c r="AP840" s="209"/>
      <c r="AQ840" s="209"/>
    </row>
    <row r="841" spans="1:43">
      <c r="A841" s="209"/>
      <c r="B841" s="209"/>
      <c r="C841" s="209"/>
      <c r="D841" s="209"/>
      <c r="E841" s="209"/>
      <c r="F841" s="209"/>
      <c r="G841" s="209"/>
      <c r="H841" s="209"/>
      <c r="I841" s="209"/>
      <c r="J841" s="209"/>
      <c r="K841" s="209"/>
      <c r="L841" s="209"/>
      <c r="M841" s="209"/>
      <c r="N841" s="209"/>
      <c r="O841" s="209"/>
      <c r="P841" s="209"/>
      <c r="Q841" s="209"/>
      <c r="R841" s="209"/>
      <c r="S841" s="209"/>
      <c r="T841" s="209"/>
      <c r="U841" s="209"/>
      <c r="V841" s="209"/>
      <c r="W841" s="209"/>
      <c r="X841" s="209"/>
      <c r="Y841" s="209"/>
      <c r="Z841" s="209"/>
      <c r="AA841" s="209"/>
      <c r="AB841" s="209"/>
      <c r="AC841" s="209"/>
      <c r="AD841" s="209"/>
      <c r="AE841" s="209"/>
      <c r="AF841" s="209"/>
      <c r="AG841" s="209"/>
      <c r="AH841" s="209"/>
      <c r="AI841" s="209"/>
      <c r="AJ841" s="209"/>
      <c r="AK841" s="209"/>
      <c r="AL841" s="209"/>
      <c r="AM841" s="209"/>
      <c r="AN841" s="209"/>
      <c r="AO841" s="209"/>
      <c r="AP841" s="209"/>
      <c r="AQ841" s="209"/>
    </row>
    <row r="842" spans="1:43">
      <c r="A842" s="209"/>
      <c r="B842" s="209"/>
      <c r="C842" s="209"/>
      <c r="D842" s="209"/>
      <c r="E842" s="209"/>
      <c r="F842" s="209"/>
      <c r="G842" s="209"/>
      <c r="H842" s="209"/>
      <c r="I842" s="209"/>
      <c r="J842" s="209"/>
      <c r="K842" s="209"/>
      <c r="L842" s="209"/>
      <c r="M842" s="209"/>
      <c r="N842" s="209"/>
      <c r="O842" s="209"/>
      <c r="P842" s="209"/>
      <c r="Q842" s="209"/>
      <c r="R842" s="209"/>
      <c r="S842" s="209"/>
      <c r="T842" s="209"/>
      <c r="U842" s="209"/>
      <c r="V842" s="209"/>
      <c r="W842" s="209"/>
      <c r="X842" s="209"/>
      <c r="Y842" s="209"/>
      <c r="Z842" s="209"/>
      <c r="AA842" s="209"/>
      <c r="AB842" s="209"/>
      <c r="AC842" s="209"/>
      <c r="AD842" s="209"/>
      <c r="AE842" s="209"/>
      <c r="AF842" s="209"/>
      <c r="AG842" s="209"/>
      <c r="AH842" s="209"/>
      <c r="AI842" s="209"/>
      <c r="AJ842" s="209"/>
      <c r="AK842" s="209"/>
      <c r="AL842" s="209"/>
      <c r="AM842" s="209"/>
      <c r="AN842" s="209"/>
      <c r="AO842" s="209"/>
      <c r="AP842" s="209"/>
      <c r="AQ842" s="209"/>
    </row>
    <row r="843" spans="1:43">
      <c r="A843" s="209"/>
      <c r="B843" s="209"/>
      <c r="C843" s="209"/>
      <c r="D843" s="209"/>
      <c r="E843" s="209"/>
      <c r="F843" s="209"/>
      <c r="G843" s="209"/>
      <c r="H843" s="209"/>
      <c r="I843" s="209"/>
      <c r="J843" s="209"/>
      <c r="K843" s="209"/>
      <c r="L843" s="209"/>
      <c r="M843" s="209"/>
      <c r="N843" s="209"/>
      <c r="O843" s="209"/>
      <c r="P843" s="209"/>
      <c r="Q843" s="209"/>
      <c r="R843" s="209"/>
      <c r="S843" s="209"/>
      <c r="T843" s="209"/>
      <c r="U843" s="209"/>
      <c r="V843" s="209"/>
      <c r="W843" s="209"/>
      <c r="X843" s="209"/>
      <c r="Y843" s="209"/>
      <c r="Z843" s="209"/>
      <c r="AA843" s="209"/>
      <c r="AB843" s="209"/>
      <c r="AC843" s="209"/>
      <c r="AD843" s="209"/>
      <c r="AE843" s="209"/>
      <c r="AF843" s="209"/>
      <c r="AG843" s="209"/>
      <c r="AH843" s="209"/>
      <c r="AI843" s="209"/>
      <c r="AJ843" s="209"/>
      <c r="AK843" s="209"/>
      <c r="AL843" s="209"/>
      <c r="AM843" s="209"/>
      <c r="AN843" s="209"/>
      <c r="AO843" s="209"/>
      <c r="AP843" s="209"/>
      <c r="AQ843" s="209"/>
    </row>
    <row r="844" spans="1:43">
      <c r="A844" s="209"/>
      <c r="B844" s="209"/>
      <c r="C844" s="209"/>
      <c r="D844" s="209"/>
      <c r="E844" s="209"/>
      <c r="F844" s="209"/>
      <c r="G844" s="209"/>
      <c r="H844" s="209"/>
      <c r="I844" s="209"/>
      <c r="J844" s="209"/>
      <c r="K844" s="209"/>
      <c r="L844" s="209"/>
      <c r="M844" s="209"/>
      <c r="N844" s="209"/>
      <c r="O844" s="209"/>
      <c r="P844" s="209"/>
      <c r="Q844" s="209"/>
      <c r="R844" s="209"/>
      <c r="S844" s="209"/>
      <c r="T844" s="209"/>
      <c r="U844" s="209"/>
      <c r="V844" s="209"/>
      <c r="W844" s="209"/>
      <c r="X844" s="209"/>
      <c r="Y844" s="209"/>
      <c r="Z844" s="209"/>
      <c r="AA844" s="209"/>
      <c r="AB844" s="209"/>
      <c r="AC844" s="209"/>
      <c r="AD844" s="209"/>
      <c r="AE844" s="209"/>
      <c r="AF844" s="209"/>
      <c r="AG844" s="209"/>
      <c r="AH844" s="209"/>
      <c r="AI844" s="209"/>
      <c r="AJ844" s="209"/>
      <c r="AK844" s="209"/>
      <c r="AL844" s="209"/>
      <c r="AM844" s="209"/>
      <c r="AN844" s="209"/>
      <c r="AO844" s="209"/>
      <c r="AP844" s="209"/>
      <c r="AQ844" s="209"/>
    </row>
    <row r="845" spans="1:43">
      <c r="A845" s="209"/>
      <c r="B845" s="209"/>
      <c r="C845" s="209"/>
      <c r="D845" s="209"/>
      <c r="E845" s="209"/>
      <c r="F845" s="209"/>
      <c r="G845" s="209"/>
      <c r="H845" s="209"/>
      <c r="I845" s="209"/>
      <c r="J845" s="209"/>
      <c r="K845" s="209"/>
      <c r="L845" s="209"/>
      <c r="M845" s="209"/>
      <c r="N845" s="209"/>
      <c r="O845" s="209"/>
      <c r="P845" s="209"/>
      <c r="Q845" s="209"/>
      <c r="R845" s="209"/>
      <c r="S845" s="209"/>
      <c r="T845" s="209"/>
      <c r="U845" s="209"/>
      <c r="V845" s="209"/>
      <c r="W845" s="209"/>
      <c r="X845" s="209"/>
      <c r="Y845" s="209"/>
      <c r="Z845" s="209"/>
      <c r="AA845" s="209"/>
      <c r="AB845" s="209"/>
      <c r="AC845" s="209"/>
      <c r="AD845" s="209"/>
      <c r="AE845" s="209"/>
      <c r="AF845" s="209"/>
      <c r="AG845" s="209"/>
      <c r="AH845" s="209"/>
      <c r="AI845" s="209"/>
      <c r="AJ845" s="209"/>
      <c r="AK845" s="209"/>
      <c r="AL845" s="209"/>
      <c r="AM845" s="209"/>
      <c r="AN845" s="209"/>
      <c r="AO845" s="209"/>
      <c r="AP845" s="209"/>
      <c r="AQ845" s="209"/>
    </row>
    <row r="846" spans="1:43">
      <c r="A846" s="209"/>
      <c r="B846" s="209"/>
      <c r="C846" s="209"/>
      <c r="D846" s="209"/>
      <c r="E846" s="209"/>
      <c r="F846" s="209"/>
      <c r="G846" s="209"/>
      <c r="H846" s="209"/>
      <c r="I846" s="209"/>
      <c r="J846" s="209"/>
      <c r="K846" s="209"/>
      <c r="L846" s="209"/>
      <c r="M846" s="209"/>
      <c r="N846" s="209"/>
      <c r="O846" s="209"/>
      <c r="P846" s="209"/>
      <c r="Q846" s="209"/>
      <c r="R846" s="209"/>
      <c r="S846" s="209"/>
      <c r="T846" s="209"/>
      <c r="U846" s="209"/>
      <c r="V846" s="209"/>
      <c r="W846" s="209"/>
      <c r="X846" s="209"/>
      <c r="Y846" s="209"/>
      <c r="Z846" s="209"/>
      <c r="AA846" s="209"/>
      <c r="AB846" s="209"/>
      <c r="AC846" s="209"/>
      <c r="AD846" s="209"/>
      <c r="AE846" s="209"/>
      <c r="AF846" s="209"/>
      <c r="AG846" s="209"/>
      <c r="AH846" s="209"/>
      <c r="AI846" s="209"/>
      <c r="AJ846" s="209"/>
      <c r="AK846" s="209"/>
      <c r="AL846" s="209"/>
      <c r="AM846" s="209"/>
      <c r="AN846" s="209"/>
      <c r="AO846" s="209"/>
      <c r="AP846" s="209"/>
      <c r="AQ846" s="209"/>
    </row>
    <row r="847" spans="1:43">
      <c r="A847" s="209"/>
      <c r="B847" s="209"/>
      <c r="C847" s="209"/>
      <c r="D847" s="209"/>
      <c r="E847" s="209"/>
      <c r="F847" s="209"/>
      <c r="G847" s="209"/>
      <c r="H847" s="209"/>
      <c r="I847" s="209"/>
      <c r="J847" s="209"/>
      <c r="K847" s="209"/>
      <c r="L847" s="209"/>
      <c r="M847" s="209"/>
      <c r="N847" s="209"/>
      <c r="O847" s="209"/>
      <c r="P847" s="209"/>
      <c r="Q847" s="209"/>
      <c r="R847" s="209"/>
      <c r="S847" s="209"/>
      <c r="T847" s="209"/>
      <c r="U847" s="209"/>
      <c r="V847" s="209"/>
      <c r="W847" s="209"/>
      <c r="X847" s="209"/>
      <c r="Y847" s="209"/>
      <c r="Z847" s="209"/>
      <c r="AA847" s="209"/>
      <c r="AB847" s="209"/>
      <c r="AC847" s="209"/>
      <c r="AD847" s="209"/>
      <c r="AE847" s="209"/>
      <c r="AF847" s="209"/>
      <c r="AG847" s="209"/>
      <c r="AH847" s="209"/>
      <c r="AI847" s="209"/>
      <c r="AJ847" s="209"/>
      <c r="AK847" s="209"/>
      <c r="AL847" s="209"/>
      <c r="AM847" s="209"/>
      <c r="AN847" s="209"/>
      <c r="AO847" s="209"/>
      <c r="AP847" s="209"/>
      <c r="AQ847" s="209"/>
    </row>
    <row r="848" spans="1:43">
      <c r="A848" s="209"/>
      <c r="B848" s="209"/>
      <c r="C848" s="209"/>
      <c r="D848" s="209"/>
      <c r="E848" s="209"/>
      <c r="F848" s="209"/>
      <c r="G848" s="209"/>
      <c r="H848" s="209"/>
      <c r="I848" s="209"/>
      <c r="J848" s="209"/>
      <c r="K848" s="209"/>
      <c r="L848" s="209"/>
      <c r="M848" s="209"/>
      <c r="N848" s="209"/>
      <c r="O848" s="209"/>
      <c r="P848" s="209"/>
      <c r="Q848" s="209"/>
      <c r="R848" s="209"/>
      <c r="S848" s="209"/>
      <c r="T848" s="209"/>
      <c r="U848" s="209"/>
      <c r="V848" s="209"/>
      <c r="W848" s="209"/>
      <c r="X848" s="209"/>
      <c r="Y848" s="209"/>
      <c r="Z848" s="209"/>
      <c r="AA848" s="209"/>
      <c r="AB848" s="209"/>
      <c r="AC848" s="209"/>
      <c r="AD848" s="209"/>
      <c r="AE848" s="209"/>
      <c r="AF848" s="209"/>
      <c r="AG848" s="209"/>
      <c r="AH848" s="209"/>
      <c r="AI848" s="209"/>
      <c r="AJ848" s="209"/>
      <c r="AK848" s="209"/>
      <c r="AL848" s="209"/>
      <c r="AM848" s="209"/>
      <c r="AN848" s="209"/>
      <c r="AO848" s="209"/>
      <c r="AP848" s="209"/>
      <c r="AQ848" s="209"/>
    </row>
    <row r="849" spans="1:43">
      <c r="A849" s="209"/>
      <c r="B849" s="209"/>
      <c r="C849" s="209"/>
      <c r="D849" s="209"/>
      <c r="E849" s="209"/>
      <c r="F849" s="209"/>
      <c r="G849" s="209"/>
      <c r="H849" s="209"/>
      <c r="I849" s="209"/>
      <c r="J849" s="209"/>
      <c r="K849" s="209"/>
      <c r="L849" s="209"/>
      <c r="M849" s="209"/>
      <c r="N849" s="209"/>
      <c r="O849" s="209"/>
      <c r="P849" s="209"/>
      <c r="Q849" s="209"/>
      <c r="R849" s="209"/>
      <c r="S849" s="209"/>
      <c r="T849" s="209"/>
      <c r="U849" s="209"/>
      <c r="V849" s="209"/>
      <c r="W849" s="209"/>
      <c r="X849" s="209"/>
      <c r="Y849" s="209"/>
      <c r="Z849" s="209"/>
      <c r="AA849" s="209"/>
      <c r="AB849" s="209"/>
      <c r="AC849" s="209"/>
      <c r="AD849" s="209"/>
      <c r="AE849" s="209"/>
      <c r="AF849" s="209"/>
      <c r="AG849" s="209"/>
      <c r="AH849" s="209"/>
      <c r="AI849" s="209"/>
      <c r="AJ849" s="209"/>
      <c r="AK849" s="209"/>
      <c r="AL849" s="209"/>
      <c r="AM849" s="209"/>
      <c r="AN849" s="209"/>
      <c r="AO849" s="209"/>
      <c r="AP849" s="209"/>
      <c r="AQ849" s="209"/>
    </row>
    <row r="850" spans="1:43">
      <c r="A850" s="209"/>
      <c r="B850" s="209"/>
      <c r="C850" s="209"/>
      <c r="D850" s="209"/>
      <c r="E850" s="209"/>
      <c r="F850" s="209"/>
      <c r="G850" s="209"/>
      <c r="H850" s="209"/>
      <c r="I850" s="209"/>
      <c r="J850" s="209"/>
      <c r="K850" s="209"/>
      <c r="L850" s="209"/>
      <c r="M850" s="209"/>
      <c r="N850" s="209"/>
      <c r="O850" s="209"/>
      <c r="P850" s="209"/>
      <c r="Q850" s="209"/>
      <c r="R850" s="209"/>
      <c r="S850" s="209"/>
      <c r="T850" s="209"/>
      <c r="U850" s="209"/>
      <c r="V850" s="209"/>
      <c r="W850" s="209"/>
      <c r="X850" s="209"/>
      <c r="Y850" s="209"/>
      <c r="Z850" s="209"/>
      <c r="AA850" s="209"/>
      <c r="AB850" s="209"/>
      <c r="AC850" s="209"/>
      <c r="AD850" s="209"/>
      <c r="AE850" s="209"/>
      <c r="AF850" s="209"/>
      <c r="AG850" s="209"/>
      <c r="AH850" s="209"/>
      <c r="AI850" s="209"/>
      <c r="AJ850" s="209"/>
      <c r="AK850" s="209"/>
      <c r="AL850" s="209"/>
      <c r="AM850" s="209"/>
      <c r="AN850" s="209"/>
      <c r="AO850" s="209"/>
      <c r="AP850" s="209"/>
      <c r="AQ850" s="209"/>
    </row>
    <row r="851" spans="1:43">
      <c r="A851" s="209"/>
      <c r="B851" s="209"/>
      <c r="C851" s="209"/>
      <c r="D851" s="209"/>
      <c r="E851" s="209"/>
      <c r="F851" s="209"/>
      <c r="G851" s="209"/>
      <c r="H851" s="209"/>
      <c r="I851" s="209"/>
      <c r="J851" s="209"/>
      <c r="K851" s="209"/>
      <c r="L851" s="209"/>
      <c r="M851" s="209"/>
      <c r="N851" s="209"/>
      <c r="O851" s="209"/>
      <c r="P851" s="209"/>
      <c r="Q851" s="209"/>
      <c r="R851" s="209"/>
      <c r="S851" s="209"/>
      <c r="T851" s="209"/>
      <c r="U851" s="209"/>
      <c r="V851" s="209"/>
      <c r="W851" s="209"/>
      <c r="X851" s="209"/>
      <c r="Y851" s="209"/>
      <c r="Z851" s="209"/>
      <c r="AA851" s="209"/>
      <c r="AB851" s="209"/>
      <c r="AC851" s="209"/>
      <c r="AD851" s="209"/>
      <c r="AE851" s="209"/>
      <c r="AF851" s="209"/>
      <c r="AG851" s="209"/>
      <c r="AH851" s="209"/>
      <c r="AI851" s="209"/>
      <c r="AJ851" s="209"/>
      <c r="AK851" s="209"/>
      <c r="AL851" s="209"/>
      <c r="AM851" s="209"/>
      <c r="AN851" s="209"/>
      <c r="AO851" s="209"/>
      <c r="AP851" s="209"/>
      <c r="AQ851" s="209"/>
    </row>
    <row r="852" spans="1:43">
      <c r="A852" s="209"/>
      <c r="B852" s="209"/>
      <c r="C852" s="209"/>
      <c r="D852" s="209"/>
      <c r="E852" s="209"/>
      <c r="F852" s="209"/>
      <c r="G852" s="209"/>
      <c r="H852" s="209"/>
      <c r="I852" s="209"/>
      <c r="J852" s="209"/>
      <c r="K852" s="209"/>
      <c r="L852" s="209"/>
      <c r="M852" s="209"/>
      <c r="N852" s="209"/>
      <c r="O852" s="209"/>
      <c r="P852" s="209"/>
      <c r="Q852" s="209"/>
      <c r="R852" s="209"/>
      <c r="S852" s="209"/>
      <c r="T852" s="209"/>
      <c r="U852" s="209"/>
      <c r="V852" s="209"/>
      <c r="W852" s="209"/>
      <c r="X852" s="209"/>
      <c r="Y852" s="209"/>
      <c r="Z852" s="209"/>
      <c r="AA852" s="209"/>
      <c r="AB852" s="209"/>
      <c r="AC852" s="209"/>
      <c r="AD852" s="209"/>
      <c r="AE852" s="209"/>
      <c r="AF852" s="209"/>
      <c r="AG852" s="209"/>
      <c r="AH852" s="209"/>
      <c r="AI852" s="209"/>
      <c r="AJ852" s="209"/>
      <c r="AK852" s="209"/>
      <c r="AL852" s="209"/>
      <c r="AM852" s="209"/>
      <c r="AN852" s="209"/>
      <c r="AO852" s="209"/>
      <c r="AP852" s="209"/>
      <c r="AQ852" s="209"/>
    </row>
    <row r="853" spans="1:43">
      <c r="A853" s="209"/>
      <c r="B853" s="209"/>
      <c r="C853" s="209"/>
      <c r="D853" s="209"/>
      <c r="E853" s="209"/>
      <c r="F853" s="209"/>
      <c r="G853" s="209"/>
      <c r="H853" s="209"/>
      <c r="I853" s="209"/>
      <c r="J853" s="209"/>
      <c r="K853" s="209"/>
      <c r="L853" s="209"/>
      <c r="M853" s="209"/>
      <c r="N853" s="209"/>
      <c r="O853" s="209"/>
      <c r="P853" s="209"/>
      <c r="Q853" s="209"/>
      <c r="R853" s="209"/>
      <c r="S853" s="209"/>
      <c r="T853" s="209"/>
      <c r="U853" s="209"/>
      <c r="V853" s="209"/>
      <c r="W853" s="209"/>
      <c r="X853" s="209"/>
      <c r="Y853" s="209"/>
      <c r="Z853" s="209"/>
      <c r="AA853" s="209"/>
      <c r="AB853" s="209"/>
      <c r="AC853" s="209"/>
      <c r="AD853" s="209"/>
      <c r="AE853" s="209"/>
      <c r="AF853" s="209"/>
      <c r="AG853" s="209"/>
      <c r="AH853" s="209"/>
      <c r="AI853" s="209"/>
      <c r="AJ853" s="209"/>
      <c r="AK853" s="209"/>
      <c r="AL853" s="209"/>
      <c r="AM853" s="209"/>
      <c r="AN853" s="209"/>
      <c r="AO853" s="209"/>
      <c r="AP853" s="209"/>
      <c r="AQ853" s="209"/>
    </row>
    <row r="854" spans="1:43">
      <c r="A854" s="209"/>
      <c r="B854" s="209"/>
      <c r="C854" s="209"/>
      <c r="D854" s="209"/>
      <c r="E854" s="209"/>
      <c r="F854" s="209"/>
      <c r="G854" s="209"/>
      <c r="H854" s="209"/>
      <c r="I854" s="209"/>
      <c r="J854" s="209"/>
      <c r="K854" s="209"/>
      <c r="L854" s="209"/>
      <c r="M854" s="209"/>
      <c r="N854" s="209"/>
      <c r="O854" s="209"/>
      <c r="P854" s="209"/>
      <c r="Q854" s="209"/>
      <c r="R854" s="209"/>
      <c r="S854" s="209"/>
      <c r="T854" s="209"/>
      <c r="U854" s="209"/>
      <c r="V854" s="209"/>
      <c r="W854" s="209"/>
      <c r="X854" s="209"/>
      <c r="Y854" s="209"/>
      <c r="Z854" s="209"/>
      <c r="AA854" s="209"/>
      <c r="AB854" s="209"/>
      <c r="AC854" s="209"/>
      <c r="AD854" s="209"/>
      <c r="AE854" s="209"/>
      <c r="AF854" s="209"/>
      <c r="AG854" s="209"/>
      <c r="AH854" s="209"/>
      <c r="AI854" s="209"/>
      <c r="AJ854" s="209"/>
      <c r="AK854" s="209"/>
      <c r="AL854" s="209"/>
      <c r="AM854" s="209"/>
      <c r="AN854" s="209"/>
      <c r="AO854" s="209"/>
      <c r="AP854" s="209"/>
      <c r="AQ854" s="209"/>
    </row>
    <row r="855" spans="1:43">
      <c r="A855" s="209"/>
      <c r="B855" s="209"/>
      <c r="C855" s="209"/>
      <c r="D855" s="209"/>
      <c r="E855" s="209"/>
      <c r="F855" s="209"/>
      <c r="G855" s="209"/>
      <c r="H855" s="209"/>
      <c r="I855" s="209"/>
      <c r="J855" s="209"/>
      <c r="K855" s="209"/>
      <c r="L855" s="209"/>
      <c r="M855" s="209"/>
      <c r="N855" s="209"/>
      <c r="O855" s="209"/>
      <c r="P855" s="209"/>
      <c r="Q855" s="209"/>
      <c r="R855" s="209"/>
      <c r="S855" s="209"/>
      <c r="T855" s="209"/>
      <c r="U855" s="209"/>
      <c r="V855" s="209"/>
      <c r="W855" s="209"/>
      <c r="X855" s="209"/>
      <c r="Y855" s="209"/>
      <c r="Z855" s="209"/>
      <c r="AA855" s="209"/>
      <c r="AB855" s="209"/>
      <c r="AC855" s="209"/>
      <c r="AD855" s="209"/>
      <c r="AE855" s="209"/>
      <c r="AF855" s="209"/>
      <c r="AG855" s="209"/>
      <c r="AH855" s="209"/>
      <c r="AI855" s="209"/>
      <c r="AJ855" s="209"/>
      <c r="AK855" s="209"/>
      <c r="AL855" s="209"/>
      <c r="AM855" s="209"/>
      <c r="AN855" s="209"/>
      <c r="AO855" s="209"/>
      <c r="AP855" s="209"/>
      <c r="AQ855" s="209"/>
    </row>
    <row r="856" spans="1:43">
      <c r="A856" s="209"/>
      <c r="B856" s="209"/>
      <c r="C856" s="209"/>
      <c r="D856" s="209"/>
      <c r="E856" s="209"/>
      <c r="F856" s="209"/>
      <c r="G856" s="209"/>
      <c r="H856" s="209"/>
      <c r="I856" s="209"/>
      <c r="J856" s="209"/>
      <c r="K856" s="209"/>
      <c r="L856" s="209"/>
      <c r="M856" s="209"/>
      <c r="N856" s="209"/>
      <c r="O856" s="209"/>
      <c r="P856" s="209"/>
      <c r="Q856" s="209"/>
      <c r="R856" s="209"/>
      <c r="S856" s="209"/>
      <c r="T856" s="209"/>
      <c r="U856" s="209"/>
      <c r="V856" s="209"/>
      <c r="W856" s="209"/>
      <c r="X856" s="209"/>
      <c r="Y856" s="209"/>
      <c r="Z856" s="209"/>
      <c r="AA856" s="209"/>
      <c r="AB856" s="209"/>
      <c r="AC856" s="209"/>
      <c r="AD856" s="209"/>
      <c r="AE856" s="209"/>
      <c r="AF856" s="209"/>
      <c r="AG856" s="209"/>
      <c r="AH856" s="209"/>
      <c r="AI856" s="209"/>
      <c r="AJ856" s="209"/>
      <c r="AK856" s="209"/>
      <c r="AL856" s="209"/>
      <c r="AM856" s="209"/>
      <c r="AN856" s="209"/>
      <c r="AO856" s="209"/>
      <c r="AP856" s="209"/>
      <c r="AQ856" s="209"/>
    </row>
    <row r="857" spans="1:43">
      <c r="A857" s="209"/>
      <c r="B857" s="209"/>
      <c r="C857" s="209"/>
      <c r="D857" s="209"/>
      <c r="E857" s="209"/>
      <c r="F857" s="209"/>
      <c r="G857" s="209"/>
      <c r="H857" s="209"/>
      <c r="I857" s="209"/>
      <c r="J857" s="209"/>
      <c r="K857" s="209"/>
      <c r="L857" s="209"/>
      <c r="M857" s="209"/>
      <c r="N857" s="209"/>
      <c r="O857" s="209"/>
      <c r="P857" s="209"/>
      <c r="Q857" s="209"/>
      <c r="R857" s="209"/>
      <c r="S857" s="209"/>
      <c r="T857" s="209"/>
      <c r="U857" s="209"/>
      <c r="V857" s="209"/>
      <c r="W857" s="209"/>
      <c r="X857" s="209"/>
      <c r="Y857" s="209"/>
      <c r="Z857" s="209"/>
      <c r="AA857" s="209"/>
      <c r="AB857" s="209"/>
      <c r="AC857" s="209"/>
      <c r="AD857" s="209"/>
      <c r="AE857" s="209"/>
      <c r="AF857" s="209"/>
      <c r="AG857" s="209"/>
      <c r="AH857" s="209"/>
      <c r="AI857" s="209"/>
      <c r="AJ857" s="209"/>
      <c r="AK857" s="209"/>
      <c r="AL857" s="209"/>
      <c r="AM857" s="209"/>
      <c r="AN857" s="209"/>
      <c r="AO857" s="209"/>
      <c r="AP857" s="209"/>
      <c r="AQ857" s="209"/>
    </row>
    <row r="858" spans="1:43">
      <c r="A858" s="209"/>
      <c r="B858" s="209"/>
      <c r="C858" s="209"/>
      <c r="D858" s="209"/>
      <c r="E858" s="209"/>
      <c r="F858" s="209"/>
      <c r="G858" s="209"/>
      <c r="H858" s="209"/>
      <c r="I858" s="209"/>
      <c r="J858" s="209"/>
      <c r="K858" s="209"/>
      <c r="L858" s="209"/>
      <c r="M858" s="209"/>
      <c r="N858" s="209"/>
      <c r="O858" s="209"/>
      <c r="P858" s="209"/>
      <c r="Q858" s="209"/>
      <c r="R858" s="209"/>
      <c r="S858" s="209"/>
      <c r="T858" s="209"/>
      <c r="U858" s="209"/>
      <c r="V858" s="209"/>
      <c r="W858" s="209"/>
      <c r="X858" s="209"/>
      <c r="Y858" s="209"/>
      <c r="Z858" s="209"/>
      <c r="AA858" s="209"/>
      <c r="AB858" s="209"/>
      <c r="AC858" s="209"/>
      <c r="AD858" s="209"/>
      <c r="AE858" s="209"/>
      <c r="AF858" s="209"/>
      <c r="AG858" s="209"/>
      <c r="AH858" s="209"/>
      <c r="AI858" s="209"/>
      <c r="AJ858" s="209"/>
      <c r="AK858" s="209"/>
      <c r="AL858" s="209"/>
      <c r="AM858" s="209"/>
      <c r="AN858" s="209"/>
      <c r="AO858" s="209"/>
      <c r="AP858" s="209"/>
      <c r="AQ858" s="209"/>
    </row>
    <row r="859" spans="1:43">
      <c r="A859" s="209"/>
      <c r="B859" s="209"/>
      <c r="C859" s="209"/>
      <c r="D859" s="209"/>
      <c r="E859" s="209"/>
      <c r="F859" s="209"/>
      <c r="G859" s="209"/>
      <c r="H859" s="209"/>
      <c r="I859" s="209"/>
      <c r="J859" s="209"/>
      <c r="K859" s="209"/>
      <c r="L859" s="209"/>
      <c r="M859" s="209"/>
      <c r="N859" s="209"/>
      <c r="O859" s="209"/>
      <c r="P859" s="209"/>
      <c r="Q859" s="209"/>
      <c r="R859" s="209"/>
      <c r="S859" s="209"/>
      <c r="T859" s="209"/>
      <c r="U859" s="209"/>
      <c r="V859" s="209"/>
      <c r="W859" s="209"/>
      <c r="X859" s="209"/>
      <c r="Y859" s="209"/>
      <c r="Z859" s="209"/>
      <c r="AA859" s="209"/>
      <c r="AB859" s="209"/>
      <c r="AC859" s="209"/>
      <c r="AD859" s="209"/>
      <c r="AE859" s="209"/>
      <c r="AF859" s="209"/>
      <c r="AG859" s="209"/>
      <c r="AH859" s="209"/>
      <c r="AI859" s="209"/>
      <c r="AJ859" s="209"/>
      <c r="AK859" s="209"/>
      <c r="AL859" s="209"/>
      <c r="AM859" s="209"/>
      <c r="AN859" s="209"/>
      <c r="AO859" s="209"/>
      <c r="AP859" s="209"/>
      <c r="AQ859" s="209"/>
    </row>
    <row r="860" spans="1:43">
      <c r="A860" s="209"/>
      <c r="B860" s="209"/>
      <c r="C860" s="209"/>
      <c r="D860" s="209"/>
      <c r="E860" s="209"/>
      <c r="F860" s="209"/>
      <c r="G860" s="209"/>
      <c r="H860" s="209"/>
      <c r="I860" s="209"/>
      <c r="J860" s="209"/>
      <c r="K860" s="209"/>
      <c r="L860" s="209"/>
      <c r="M860" s="209"/>
      <c r="N860" s="209"/>
      <c r="O860" s="209"/>
      <c r="P860" s="209"/>
      <c r="Q860" s="209"/>
      <c r="R860" s="209"/>
      <c r="S860" s="209"/>
      <c r="T860" s="209"/>
      <c r="U860" s="209"/>
      <c r="V860" s="209"/>
      <c r="W860" s="209"/>
      <c r="X860" s="209"/>
      <c r="Y860" s="209"/>
      <c r="Z860" s="209"/>
      <c r="AA860" s="209"/>
      <c r="AB860" s="209"/>
      <c r="AC860" s="209"/>
      <c r="AD860" s="209"/>
      <c r="AE860" s="209"/>
      <c r="AF860" s="209"/>
      <c r="AG860" s="209"/>
      <c r="AH860" s="209"/>
      <c r="AI860" s="209"/>
      <c r="AJ860" s="209"/>
      <c r="AK860" s="209"/>
      <c r="AL860" s="209"/>
      <c r="AM860" s="209"/>
      <c r="AN860" s="209"/>
      <c r="AO860" s="209"/>
      <c r="AP860" s="209"/>
      <c r="AQ860" s="209"/>
    </row>
    <row r="861" spans="1:43">
      <c r="A861" s="209"/>
      <c r="B861" s="209"/>
      <c r="C861" s="209"/>
      <c r="D861" s="209"/>
      <c r="E861" s="209"/>
      <c r="F861" s="209"/>
      <c r="G861" s="209"/>
      <c r="H861" s="209"/>
      <c r="I861" s="209"/>
      <c r="J861" s="209"/>
      <c r="K861" s="209"/>
      <c r="L861" s="209"/>
      <c r="M861" s="209"/>
      <c r="N861" s="209"/>
      <c r="O861" s="209"/>
      <c r="P861" s="209"/>
      <c r="Q861" s="209"/>
      <c r="R861" s="209"/>
      <c r="S861" s="209"/>
      <c r="T861" s="209"/>
      <c r="U861" s="209"/>
      <c r="V861" s="209"/>
      <c r="W861" s="209"/>
      <c r="X861" s="209"/>
      <c r="Y861" s="209"/>
      <c r="Z861" s="209"/>
      <c r="AA861" s="209"/>
      <c r="AB861" s="209"/>
      <c r="AC861" s="209"/>
      <c r="AD861" s="209"/>
      <c r="AE861" s="209"/>
      <c r="AF861" s="209"/>
      <c r="AG861" s="209"/>
      <c r="AH861" s="209"/>
      <c r="AI861" s="209"/>
      <c r="AJ861" s="209"/>
      <c r="AK861" s="209"/>
      <c r="AL861" s="209"/>
      <c r="AM861" s="209"/>
      <c r="AN861" s="209"/>
      <c r="AO861" s="209"/>
      <c r="AP861" s="209"/>
      <c r="AQ861" s="209"/>
    </row>
    <row r="862" spans="1:43">
      <c r="A862" s="209"/>
      <c r="B862" s="209"/>
      <c r="C862" s="209"/>
      <c r="D862" s="209"/>
      <c r="E862" s="209"/>
      <c r="F862" s="209"/>
      <c r="G862" s="209"/>
      <c r="H862" s="209"/>
      <c r="I862" s="209"/>
      <c r="J862" s="209"/>
      <c r="K862" s="209"/>
      <c r="L862" s="209"/>
      <c r="M862" s="209"/>
      <c r="N862" s="209"/>
      <c r="O862" s="209"/>
      <c r="P862" s="209"/>
      <c r="Q862" s="209"/>
      <c r="R862" s="209"/>
      <c r="S862" s="209"/>
      <c r="T862" s="209"/>
      <c r="U862" s="209"/>
      <c r="V862" s="209"/>
      <c r="W862" s="209"/>
      <c r="X862" s="209"/>
      <c r="Y862" s="209"/>
      <c r="Z862" s="209"/>
      <c r="AA862" s="209"/>
      <c r="AB862" s="209"/>
      <c r="AC862" s="209"/>
      <c r="AD862" s="209"/>
      <c r="AE862" s="209"/>
      <c r="AF862" s="209"/>
      <c r="AG862" s="209"/>
      <c r="AH862" s="209"/>
      <c r="AI862" s="209"/>
      <c r="AJ862" s="209"/>
      <c r="AK862" s="209"/>
      <c r="AL862" s="209"/>
      <c r="AM862" s="209"/>
      <c r="AN862" s="209"/>
      <c r="AO862" s="209"/>
      <c r="AP862" s="209"/>
      <c r="AQ862" s="209"/>
    </row>
    <row r="863" spans="1:43">
      <c r="A863" s="209"/>
      <c r="B863" s="209"/>
      <c r="C863" s="209"/>
      <c r="D863" s="209"/>
      <c r="E863" s="209"/>
      <c r="F863" s="209"/>
      <c r="G863" s="209"/>
      <c r="H863" s="209"/>
      <c r="I863" s="209"/>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c r="AI863" s="209"/>
      <c r="AJ863" s="209"/>
      <c r="AK863" s="209"/>
      <c r="AL863" s="209"/>
      <c r="AM863" s="209"/>
      <c r="AN863" s="209"/>
      <c r="AO863" s="209"/>
      <c r="AP863" s="209"/>
      <c r="AQ863" s="209"/>
    </row>
    <row r="864" spans="1:43">
      <c r="A864" s="209"/>
      <c r="B864" s="209"/>
      <c r="C864" s="209"/>
      <c r="D864" s="209"/>
      <c r="E864" s="209"/>
      <c r="F864" s="209"/>
      <c r="G864" s="209"/>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c r="AI864" s="209"/>
      <c r="AJ864" s="209"/>
      <c r="AK864" s="209"/>
      <c r="AL864" s="209"/>
      <c r="AM864" s="209"/>
      <c r="AN864" s="209"/>
      <c r="AO864" s="209"/>
      <c r="AP864" s="209"/>
      <c r="AQ864" s="209"/>
    </row>
    <row r="865" spans="1:43">
      <c r="A865" s="209"/>
      <c r="B865" s="209"/>
      <c r="C865" s="209"/>
      <c r="D865" s="209"/>
      <c r="E865" s="209"/>
      <c r="F865" s="209"/>
      <c r="G865" s="209"/>
      <c r="H865" s="209"/>
      <c r="I865" s="209"/>
      <c r="J865" s="209"/>
      <c r="K865" s="209"/>
      <c r="L865" s="209"/>
      <c r="M865" s="209"/>
      <c r="N865" s="209"/>
      <c r="O865" s="209"/>
      <c r="P865" s="209"/>
      <c r="Q865" s="209"/>
      <c r="R865" s="209"/>
      <c r="S865" s="209"/>
      <c r="T865" s="209"/>
      <c r="U865" s="209"/>
      <c r="V865" s="209"/>
      <c r="W865" s="209"/>
      <c r="X865" s="209"/>
      <c r="Y865" s="209"/>
      <c r="Z865" s="209"/>
      <c r="AA865" s="209"/>
      <c r="AB865" s="209"/>
      <c r="AC865" s="209"/>
      <c r="AD865" s="209"/>
      <c r="AE865" s="209"/>
      <c r="AF865" s="209"/>
      <c r="AG865" s="209"/>
      <c r="AH865" s="209"/>
      <c r="AI865" s="209"/>
      <c r="AJ865" s="209"/>
      <c r="AK865" s="209"/>
      <c r="AL865" s="209"/>
      <c r="AM865" s="209"/>
      <c r="AN865" s="209"/>
      <c r="AO865" s="209"/>
      <c r="AP865" s="209"/>
      <c r="AQ865" s="209"/>
    </row>
    <row r="866" spans="1:43">
      <c r="A866" s="209"/>
      <c r="B866" s="209"/>
      <c r="C866" s="209"/>
      <c r="D866" s="209"/>
      <c r="E866" s="209"/>
      <c r="F866" s="209"/>
      <c r="G866" s="209"/>
      <c r="H866" s="209"/>
      <c r="I866" s="209"/>
      <c r="J866" s="209"/>
      <c r="K866" s="209"/>
      <c r="L866" s="209"/>
      <c r="M866" s="209"/>
      <c r="N866" s="209"/>
      <c r="O866" s="209"/>
      <c r="P866" s="209"/>
      <c r="Q866" s="209"/>
      <c r="R866" s="209"/>
      <c r="S866" s="209"/>
      <c r="T866" s="209"/>
      <c r="U866" s="209"/>
      <c r="V866" s="209"/>
      <c r="W866" s="209"/>
      <c r="X866" s="209"/>
      <c r="Y866" s="209"/>
      <c r="Z866" s="209"/>
      <c r="AA866" s="209"/>
      <c r="AB866" s="209"/>
      <c r="AC866" s="209"/>
      <c r="AD866" s="209"/>
      <c r="AE866" s="209"/>
      <c r="AF866" s="209"/>
      <c r="AG866" s="209"/>
      <c r="AH866" s="209"/>
      <c r="AI866" s="209"/>
      <c r="AJ866" s="209"/>
      <c r="AK866" s="209"/>
      <c r="AL866" s="209"/>
      <c r="AM866" s="209"/>
      <c r="AN866" s="209"/>
      <c r="AO866" s="209"/>
      <c r="AP866" s="209"/>
      <c r="AQ866" s="209"/>
    </row>
    <row r="867" spans="1:43">
      <c r="A867" s="209"/>
      <c r="B867" s="209"/>
      <c r="C867" s="209"/>
      <c r="D867" s="209"/>
      <c r="E867" s="209"/>
      <c r="F867" s="209"/>
      <c r="G867" s="209"/>
      <c r="H867" s="209"/>
      <c r="I867" s="209"/>
      <c r="J867" s="209"/>
      <c r="K867" s="209"/>
      <c r="L867" s="209"/>
      <c r="M867" s="209"/>
      <c r="N867" s="209"/>
      <c r="O867" s="209"/>
      <c r="P867" s="209"/>
      <c r="Q867" s="209"/>
      <c r="R867" s="209"/>
      <c r="S867" s="209"/>
      <c r="T867" s="209"/>
      <c r="U867" s="209"/>
      <c r="V867" s="209"/>
      <c r="W867" s="209"/>
      <c r="X867" s="209"/>
      <c r="Y867" s="209"/>
      <c r="Z867" s="209"/>
      <c r="AA867" s="209"/>
      <c r="AB867" s="209"/>
      <c r="AC867" s="209"/>
      <c r="AD867" s="209"/>
      <c r="AE867" s="209"/>
      <c r="AF867" s="209"/>
      <c r="AG867" s="209"/>
      <c r="AH867" s="209"/>
      <c r="AI867" s="209"/>
      <c r="AJ867" s="209"/>
      <c r="AK867" s="209"/>
      <c r="AL867" s="209"/>
      <c r="AM867" s="209"/>
      <c r="AN867" s="209"/>
      <c r="AO867" s="209"/>
      <c r="AP867" s="209"/>
      <c r="AQ867" s="209"/>
    </row>
    <row r="868" spans="1:43">
      <c r="A868" s="209"/>
      <c r="B868" s="209"/>
      <c r="C868" s="209"/>
      <c r="D868" s="209"/>
      <c r="E868" s="209"/>
      <c r="F868" s="209"/>
      <c r="G868" s="209"/>
      <c r="H868" s="209"/>
      <c r="I868" s="209"/>
      <c r="J868" s="209"/>
      <c r="K868" s="209"/>
      <c r="L868" s="209"/>
      <c r="M868" s="209"/>
      <c r="N868" s="209"/>
      <c r="O868" s="209"/>
      <c r="P868" s="209"/>
      <c r="Q868" s="209"/>
      <c r="R868" s="209"/>
      <c r="S868" s="209"/>
      <c r="T868" s="209"/>
      <c r="U868" s="209"/>
      <c r="V868" s="209"/>
      <c r="W868" s="209"/>
      <c r="X868" s="209"/>
      <c r="Y868" s="209"/>
      <c r="Z868" s="209"/>
      <c r="AA868" s="209"/>
      <c r="AB868" s="209"/>
      <c r="AC868" s="209"/>
      <c r="AD868" s="209"/>
      <c r="AE868" s="209"/>
      <c r="AF868" s="209"/>
      <c r="AG868" s="209"/>
      <c r="AH868" s="209"/>
      <c r="AI868" s="209"/>
      <c r="AJ868" s="209"/>
      <c r="AK868" s="209"/>
      <c r="AL868" s="209"/>
      <c r="AM868" s="209"/>
      <c r="AN868" s="209"/>
      <c r="AO868" s="209"/>
      <c r="AP868" s="209"/>
      <c r="AQ868" s="209"/>
    </row>
    <row r="869" spans="1:43">
      <c r="A869" s="209"/>
      <c r="B869" s="209"/>
      <c r="C869" s="209"/>
      <c r="D869" s="209"/>
      <c r="E869" s="209"/>
      <c r="F869" s="209"/>
      <c r="G869" s="209"/>
      <c r="H869" s="209"/>
      <c r="I869" s="209"/>
      <c r="J869" s="209"/>
      <c r="K869" s="209"/>
      <c r="L869" s="209"/>
      <c r="M869" s="209"/>
      <c r="N869" s="209"/>
      <c r="O869" s="209"/>
      <c r="P869" s="209"/>
      <c r="Q869" s="209"/>
      <c r="R869" s="209"/>
      <c r="S869" s="209"/>
      <c r="T869" s="209"/>
      <c r="U869" s="209"/>
      <c r="V869" s="209"/>
      <c r="W869" s="209"/>
      <c r="X869" s="209"/>
      <c r="Y869" s="209"/>
      <c r="Z869" s="209"/>
      <c r="AA869" s="209"/>
      <c r="AB869" s="209"/>
      <c r="AC869" s="209"/>
      <c r="AD869" s="209"/>
      <c r="AE869" s="209"/>
      <c r="AF869" s="209"/>
      <c r="AG869" s="209"/>
      <c r="AH869" s="209"/>
      <c r="AI869" s="209"/>
      <c r="AJ869" s="209"/>
      <c r="AK869" s="209"/>
      <c r="AL869" s="209"/>
      <c r="AM869" s="209"/>
      <c r="AN869" s="209"/>
      <c r="AO869" s="209"/>
      <c r="AP869" s="209"/>
      <c r="AQ869" s="209"/>
    </row>
    <row r="870" spans="1:43">
      <c r="A870" s="209"/>
      <c r="B870" s="209"/>
      <c r="C870" s="209"/>
      <c r="D870" s="209"/>
      <c r="E870" s="209"/>
      <c r="F870" s="209"/>
      <c r="G870" s="209"/>
      <c r="H870" s="209"/>
      <c r="I870" s="209"/>
      <c r="J870" s="209"/>
      <c r="K870" s="209"/>
      <c r="L870" s="209"/>
      <c r="M870" s="209"/>
      <c r="N870" s="209"/>
      <c r="O870" s="209"/>
      <c r="P870" s="209"/>
      <c r="Q870" s="209"/>
      <c r="R870" s="209"/>
      <c r="S870" s="209"/>
      <c r="T870" s="209"/>
      <c r="U870" s="209"/>
      <c r="V870" s="209"/>
      <c r="W870" s="209"/>
      <c r="X870" s="209"/>
      <c r="Y870" s="209"/>
      <c r="Z870" s="209"/>
      <c r="AA870" s="209"/>
      <c r="AB870" s="209"/>
      <c r="AC870" s="209"/>
      <c r="AD870" s="209"/>
      <c r="AE870" s="209"/>
      <c r="AF870" s="209"/>
      <c r="AG870" s="209"/>
      <c r="AH870" s="209"/>
      <c r="AI870" s="209"/>
      <c r="AJ870" s="209"/>
      <c r="AK870" s="209"/>
      <c r="AL870" s="209"/>
      <c r="AM870" s="209"/>
      <c r="AN870" s="209"/>
      <c r="AO870" s="209"/>
      <c r="AP870" s="209"/>
      <c r="AQ870" s="209"/>
    </row>
    <row r="871" spans="1:43">
      <c r="A871" s="209"/>
      <c r="B871" s="209"/>
      <c r="C871" s="209"/>
      <c r="D871" s="209"/>
      <c r="E871" s="209"/>
      <c r="F871" s="209"/>
      <c r="G871" s="209"/>
      <c r="H871" s="209"/>
      <c r="I871" s="209"/>
      <c r="J871" s="209"/>
      <c r="K871" s="209"/>
      <c r="L871" s="209"/>
      <c r="M871" s="209"/>
      <c r="N871" s="209"/>
      <c r="O871" s="209"/>
      <c r="P871" s="209"/>
      <c r="Q871" s="209"/>
      <c r="R871" s="209"/>
      <c r="S871" s="209"/>
      <c r="T871" s="209"/>
      <c r="U871" s="209"/>
      <c r="V871" s="209"/>
      <c r="W871" s="209"/>
      <c r="X871" s="209"/>
      <c r="Y871" s="209"/>
      <c r="Z871" s="209"/>
      <c r="AA871" s="209"/>
      <c r="AB871" s="209"/>
      <c r="AC871" s="209"/>
      <c r="AD871" s="209"/>
      <c r="AE871" s="209"/>
      <c r="AF871" s="209"/>
      <c r="AG871" s="209"/>
      <c r="AH871" s="209"/>
      <c r="AI871" s="209"/>
      <c r="AJ871" s="209"/>
      <c r="AK871" s="209"/>
      <c r="AL871" s="209"/>
      <c r="AM871" s="209"/>
      <c r="AN871" s="209"/>
      <c r="AO871" s="209"/>
      <c r="AP871" s="209"/>
      <c r="AQ871" s="209"/>
    </row>
    <row r="872" spans="1:43">
      <c r="A872" s="209"/>
      <c r="B872" s="209"/>
      <c r="C872" s="209"/>
      <c r="D872" s="209"/>
      <c r="E872" s="209"/>
      <c r="F872" s="209"/>
      <c r="G872" s="209"/>
      <c r="H872" s="209"/>
      <c r="I872" s="209"/>
      <c r="J872" s="209"/>
      <c r="K872" s="209"/>
      <c r="L872" s="209"/>
      <c r="M872" s="209"/>
      <c r="N872" s="209"/>
      <c r="O872" s="209"/>
      <c r="P872" s="209"/>
      <c r="Q872" s="209"/>
      <c r="R872" s="209"/>
      <c r="S872" s="209"/>
      <c r="T872" s="209"/>
      <c r="U872" s="209"/>
      <c r="V872" s="209"/>
      <c r="W872" s="209"/>
      <c r="X872" s="209"/>
      <c r="Y872" s="209"/>
      <c r="Z872" s="209"/>
      <c r="AA872" s="209"/>
      <c r="AB872" s="209"/>
      <c r="AC872" s="209"/>
      <c r="AD872" s="209"/>
      <c r="AE872" s="209"/>
      <c r="AF872" s="209"/>
      <c r="AG872" s="209"/>
      <c r="AH872" s="209"/>
      <c r="AI872" s="209"/>
      <c r="AJ872" s="209"/>
      <c r="AK872" s="209"/>
      <c r="AL872" s="209"/>
      <c r="AM872" s="209"/>
      <c r="AN872" s="209"/>
      <c r="AO872" s="209"/>
      <c r="AP872" s="209"/>
      <c r="AQ872" s="209"/>
    </row>
    <row r="873" spans="1:43">
      <c r="A873" s="209"/>
      <c r="B873" s="209"/>
      <c r="C873" s="209"/>
      <c r="D873" s="209"/>
      <c r="E873" s="209"/>
      <c r="F873" s="209"/>
      <c r="G873" s="209"/>
      <c r="H873" s="209"/>
      <c r="I873" s="209"/>
      <c r="J873" s="209"/>
      <c r="K873" s="209"/>
      <c r="L873" s="209"/>
      <c r="M873" s="209"/>
      <c r="N873" s="209"/>
      <c r="O873" s="209"/>
      <c r="P873" s="209"/>
      <c r="Q873" s="209"/>
      <c r="R873" s="209"/>
      <c r="S873" s="209"/>
      <c r="T873" s="209"/>
      <c r="U873" s="209"/>
      <c r="V873" s="209"/>
      <c r="W873" s="209"/>
      <c r="X873" s="209"/>
      <c r="Y873" s="209"/>
      <c r="Z873" s="209"/>
      <c r="AA873" s="209"/>
      <c r="AB873" s="209"/>
      <c r="AC873" s="209"/>
      <c r="AD873" s="209"/>
      <c r="AE873" s="209"/>
      <c r="AF873" s="209"/>
      <c r="AG873" s="209"/>
      <c r="AH873" s="209"/>
      <c r="AI873" s="209"/>
      <c r="AJ873" s="209"/>
      <c r="AK873" s="209"/>
      <c r="AL873" s="209"/>
      <c r="AM873" s="209"/>
      <c r="AN873" s="209"/>
      <c r="AO873" s="209"/>
      <c r="AP873" s="209"/>
      <c r="AQ873" s="209"/>
    </row>
    <row r="874" spans="1:43">
      <c r="A874" s="209"/>
      <c r="B874" s="209"/>
      <c r="C874" s="209"/>
      <c r="D874" s="209"/>
      <c r="E874" s="209"/>
      <c r="F874" s="209"/>
      <c r="G874" s="209"/>
      <c r="H874" s="209"/>
      <c r="I874" s="209"/>
      <c r="J874" s="209"/>
      <c r="K874" s="209"/>
      <c r="L874" s="209"/>
      <c r="M874" s="209"/>
      <c r="N874" s="209"/>
      <c r="O874" s="209"/>
      <c r="P874" s="209"/>
      <c r="Q874" s="209"/>
      <c r="R874" s="209"/>
      <c r="S874" s="209"/>
      <c r="T874" s="209"/>
      <c r="U874" s="209"/>
      <c r="V874" s="209"/>
      <c r="W874" s="209"/>
      <c r="X874" s="209"/>
      <c r="Y874" s="209"/>
      <c r="Z874" s="209"/>
      <c r="AA874" s="209"/>
      <c r="AB874" s="209"/>
      <c r="AC874" s="209"/>
      <c r="AD874" s="209"/>
      <c r="AE874" s="209"/>
      <c r="AF874" s="209"/>
      <c r="AG874" s="209"/>
      <c r="AH874" s="209"/>
      <c r="AI874" s="209"/>
      <c r="AJ874" s="209"/>
      <c r="AK874" s="209"/>
      <c r="AL874" s="209"/>
      <c r="AM874" s="209"/>
      <c r="AN874" s="209"/>
      <c r="AO874" s="209"/>
      <c r="AP874" s="209"/>
      <c r="AQ874" s="209"/>
    </row>
    <row r="875" spans="1:43">
      <c r="A875" s="209"/>
      <c r="B875" s="209"/>
      <c r="C875" s="209"/>
      <c r="D875" s="209"/>
      <c r="E875" s="209"/>
      <c r="F875" s="209"/>
      <c r="G875" s="209"/>
      <c r="H875" s="209"/>
      <c r="I875" s="209"/>
      <c r="J875" s="209"/>
      <c r="K875" s="209"/>
      <c r="L875" s="209"/>
      <c r="M875" s="209"/>
      <c r="N875" s="209"/>
      <c r="O875" s="209"/>
      <c r="P875" s="209"/>
      <c r="Q875" s="209"/>
      <c r="R875" s="209"/>
      <c r="S875" s="209"/>
      <c r="T875" s="209"/>
      <c r="U875" s="209"/>
      <c r="V875" s="209"/>
      <c r="W875" s="209"/>
      <c r="X875" s="209"/>
      <c r="Y875" s="209"/>
      <c r="Z875" s="209"/>
      <c r="AA875" s="209"/>
      <c r="AB875" s="209"/>
      <c r="AC875" s="209"/>
      <c r="AD875" s="209"/>
      <c r="AE875" s="209"/>
      <c r="AF875" s="209"/>
      <c r="AG875" s="209"/>
      <c r="AH875" s="209"/>
      <c r="AI875" s="209"/>
      <c r="AJ875" s="209"/>
      <c r="AK875" s="209"/>
      <c r="AL875" s="209"/>
      <c r="AM875" s="209"/>
      <c r="AN875" s="209"/>
      <c r="AO875" s="209"/>
      <c r="AP875" s="209"/>
      <c r="AQ875" s="209"/>
    </row>
    <row r="876" spans="1:43">
      <c r="A876" s="209"/>
      <c r="B876" s="209"/>
      <c r="C876" s="209"/>
      <c r="D876" s="209"/>
      <c r="E876" s="209"/>
      <c r="F876" s="209"/>
      <c r="G876" s="209"/>
      <c r="H876" s="209"/>
      <c r="I876" s="209"/>
      <c r="J876" s="209"/>
      <c r="K876" s="209"/>
      <c r="L876" s="209"/>
      <c r="M876" s="209"/>
      <c r="N876" s="209"/>
      <c r="O876" s="209"/>
      <c r="P876" s="209"/>
      <c r="Q876" s="209"/>
      <c r="R876" s="209"/>
      <c r="S876" s="209"/>
      <c r="T876" s="209"/>
      <c r="U876" s="209"/>
      <c r="V876" s="209"/>
      <c r="W876" s="209"/>
      <c r="X876" s="209"/>
      <c r="Y876" s="209"/>
      <c r="Z876" s="209"/>
      <c r="AA876" s="209"/>
      <c r="AB876" s="209"/>
      <c r="AC876" s="209"/>
      <c r="AD876" s="209"/>
      <c r="AE876" s="209"/>
      <c r="AF876" s="209"/>
      <c r="AG876" s="209"/>
      <c r="AH876" s="209"/>
      <c r="AI876" s="209"/>
      <c r="AJ876" s="209"/>
      <c r="AK876" s="209"/>
      <c r="AL876" s="209"/>
      <c r="AM876" s="209"/>
      <c r="AN876" s="209"/>
      <c r="AO876" s="209"/>
      <c r="AP876" s="209"/>
      <c r="AQ876" s="209"/>
    </row>
    <row r="877" spans="1:43">
      <c r="A877" s="209"/>
      <c r="B877" s="209"/>
      <c r="C877" s="209"/>
      <c r="D877" s="209"/>
      <c r="E877" s="209"/>
      <c r="F877" s="209"/>
      <c r="G877" s="209"/>
      <c r="H877" s="209"/>
      <c r="I877" s="209"/>
      <c r="J877" s="209"/>
      <c r="K877" s="209"/>
      <c r="L877" s="209"/>
      <c r="M877" s="209"/>
      <c r="N877" s="209"/>
      <c r="O877" s="209"/>
      <c r="P877" s="209"/>
      <c r="Q877" s="209"/>
      <c r="R877" s="209"/>
      <c r="S877" s="209"/>
      <c r="T877" s="209"/>
      <c r="U877" s="209"/>
      <c r="V877" s="209"/>
      <c r="W877" s="209"/>
      <c r="X877" s="209"/>
      <c r="Y877" s="209"/>
      <c r="Z877" s="209"/>
      <c r="AA877" s="209"/>
      <c r="AB877" s="209"/>
      <c r="AC877" s="209"/>
      <c r="AD877" s="209"/>
      <c r="AE877" s="209"/>
      <c r="AF877" s="209"/>
      <c r="AG877" s="209"/>
      <c r="AH877" s="209"/>
      <c r="AI877" s="209"/>
      <c r="AJ877" s="209"/>
      <c r="AK877" s="209"/>
      <c r="AL877" s="209"/>
      <c r="AM877" s="209"/>
      <c r="AN877" s="209"/>
      <c r="AO877" s="209"/>
      <c r="AP877" s="209"/>
      <c r="AQ877" s="209"/>
    </row>
    <row r="878" spans="1:43">
      <c r="A878" s="209"/>
      <c r="B878" s="209"/>
      <c r="C878" s="209"/>
      <c r="D878" s="209"/>
      <c r="E878" s="209"/>
      <c r="F878" s="209"/>
      <c r="G878" s="209"/>
      <c r="H878" s="209"/>
      <c r="I878" s="209"/>
      <c r="J878" s="209"/>
      <c r="K878" s="209"/>
      <c r="L878" s="209"/>
      <c r="M878" s="209"/>
      <c r="N878" s="209"/>
      <c r="O878" s="209"/>
      <c r="P878" s="209"/>
      <c r="Q878" s="209"/>
      <c r="R878" s="209"/>
      <c r="S878" s="209"/>
      <c r="T878" s="209"/>
      <c r="U878" s="209"/>
      <c r="V878" s="209"/>
      <c r="W878" s="209"/>
      <c r="X878" s="209"/>
      <c r="Y878" s="209"/>
      <c r="Z878" s="209"/>
      <c r="AA878" s="209"/>
      <c r="AB878" s="209"/>
      <c r="AC878" s="209"/>
      <c r="AD878" s="209"/>
      <c r="AE878" s="209"/>
      <c r="AF878" s="209"/>
      <c r="AG878" s="209"/>
      <c r="AH878" s="209"/>
      <c r="AI878" s="209"/>
      <c r="AJ878" s="209"/>
      <c r="AK878" s="209"/>
      <c r="AL878" s="209"/>
      <c r="AM878" s="209"/>
      <c r="AN878" s="209"/>
      <c r="AO878" s="209"/>
      <c r="AP878" s="209"/>
      <c r="AQ878" s="209"/>
    </row>
    <row r="879" spans="1:43">
      <c r="A879" s="209"/>
      <c r="B879" s="209"/>
      <c r="C879" s="209"/>
      <c r="D879" s="209"/>
      <c r="E879" s="209"/>
      <c r="F879" s="209"/>
      <c r="G879" s="209"/>
      <c r="H879" s="209"/>
      <c r="I879" s="209"/>
      <c r="J879" s="209"/>
      <c r="K879" s="209"/>
      <c r="L879" s="209"/>
      <c r="M879" s="209"/>
      <c r="N879" s="209"/>
      <c r="O879" s="209"/>
      <c r="P879" s="209"/>
      <c r="Q879" s="209"/>
      <c r="R879" s="209"/>
      <c r="S879" s="209"/>
      <c r="T879" s="209"/>
      <c r="U879" s="209"/>
      <c r="V879" s="209"/>
      <c r="W879" s="209"/>
      <c r="X879" s="209"/>
      <c r="Y879" s="209"/>
      <c r="Z879" s="209"/>
      <c r="AA879" s="209"/>
      <c r="AB879" s="209"/>
      <c r="AC879" s="209"/>
      <c r="AD879" s="209"/>
      <c r="AE879" s="209"/>
      <c r="AF879" s="209"/>
      <c r="AG879" s="209"/>
      <c r="AH879" s="209"/>
      <c r="AI879" s="209"/>
      <c r="AJ879" s="209"/>
      <c r="AK879" s="209"/>
      <c r="AL879" s="209"/>
      <c r="AM879" s="209"/>
      <c r="AN879" s="209"/>
      <c r="AO879" s="209"/>
      <c r="AP879" s="209"/>
      <c r="AQ879" s="209"/>
    </row>
    <row r="880" spans="1:43">
      <c r="A880" s="209"/>
      <c r="B880" s="209"/>
      <c r="C880" s="209"/>
      <c r="D880" s="209"/>
      <c r="E880" s="209"/>
      <c r="F880" s="209"/>
      <c r="G880" s="209"/>
      <c r="H880" s="209"/>
      <c r="I880" s="209"/>
      <c r="J880" s="209"/>
      <c r="K880" s="209"/>
      <c r="L880" s="209"/>
      <c r="M880" s="209"/>
      <c r="N880" s="209"/>
      <c r="O880" s="209"/>
      <c r="P880" s="209"/>
      <c r="Q880" s="209"/>
      <c r="R880" s="209"/>
      <c r="S880" s="209"/>
      <c r="T880" s="209"/>
      <c r="U880" s="209"/>
      <c r="V880" s="209"/>
      <c r="W880" s="209"/>
      <c r="X880" s="209"/>
      <c r="Y880" s="209"/>
      <c r="Z880" s="209"/>
      <c r="AA880" s="209"/>
      <c r="AB880" s="209"/>
      <c r="AC880" s="209"/>
      <c r="AD880" s="209"/>
      <c r="AE880" s="209"/>
      <c r="AF880" s="209"/>
      <c r="AG880" s="209"/>
      <c r="AH880" s="209"/>
      <c r="AI880" s="209"/>
      <c r="AJ880" s="209"/>
      <c r="AK880" s="209"/>
      <c r="AL880" s="209"/>
      <c r="AM880" s="209"/>
      <c r="AN880" s="209"/>
      <c r="AO880" s="209"/>
      <c r="AP880" s="209"/>
      <c r="AQ880" s="209"/>
    </row>
    <row r="881" spans="1:43">
      <c r="A881" s="209"/>
      <c r="B881" s="209"/>
      <c r="C881" s="209"/>
      <c r="D881" s="209"/>
      <c r="E881" s="209"/>
      <c r="F881" s="209"/>
      <c r="G881" s="209"/>
      <c r="H881" s="209"/>
      <c r="I881" s="209"/>
      <c r="J881" s="209"/>
      <c r="K881" s="209"/>
      <c r="L881" s="209"/>
      <c r="M881" s="209"/>
      <c r="N881" s="209"/>
      <c r="O881" s="209"/>
      <c r="P881" s="209"/>
      <c r="Q881" s="209"/>
      <c r="R881" s="209"/>
      <c r="S881" s="209"/>
      <c r="T881" s="209"/>
      <c r="U881" s="209"/>
      <c r="V881" s="209"/>
      <c r="W881" s="209"/>
      <c r="X881" s="209"/>
      <c r="Y881" s="209"/>
      <c r="Z881" s="209"/>
      <c r="AA881" s="209"/>
      <c r="AB881" s="209"/>
      <c r="AC881" s="209"/>
      <c r="AD881" s="209"/>
      <c r="AE881" s="209"/>
      <c r="AF881" s="209"/>
      <c r="AG881" s="209"/>
      <c r="AH881" s="209"/>
      <c r="AI881" s="209"/>
      <c r="AJ881" s="209"/>
      <c r="AK881" s="209"/>
      <c r="AL881" s="209"/>
      <c r="AM881" s="209"/>
      <c r="AN881" s="209"/>
      <c r="AO881" s="209"/>
      <c r="AP881" s="209"/>
      <c r="AQ881" s="209"/>
    </row>
    <row r="882" spans="1:43">
      <c r="A882" s="209"/>
      <c r="B882" s="209"/>
      <c r="C882" s="209"/>
      <c r="D882" s="209"/>
      <c r="E882" s="209"/>
      <c r="F882" s="209"/>
      <c r="G882" s="209"/>
      <c r="H882" s="209"/>
      <c r="I882" s="209"/>
      <c r="J882" s="209"/>
      <c r="K882" s="209"/>
      <c r="L882" s="209"/>
      <c r="M882" s="209"/>
      <c r="N882" s="209"/>
      <c r="O882" s="209"/>
      <c r="P882" s="209"/>
      <c r="Q882" s="209"/>
      <c r="R882" s="209"/>
      <c r="S882" s="209"/>
      <c r="T882" s="209"/>
      <c r="U882" s="209"/>
      <c r="V882" s="209"/>
      <c r="W882" s="209"/>
      <c r="X882" s="209"/>
      <c r="Y882" s="209"/>
      <c r="Z882" s="209"/>
      <c r="AA882" s="209"/>
      <c r="AB882" s="209"/>
      <c r="AC882" s="209"/>
      <c r="AD882" s="209"/>
      <c r="AE882" s="209"/>
      <c r="AF882" s="209"/>
      <c r="AG882" s="209"/>
      <c r="AH882" s="209"/>
      <c r="AI882" s="209"/>
      <c r="AJ882" s="209"/>
      <c r="AK882" s="209"/>
      <c r="AL882" s="209"/>
      <c r="AM882" s="209"/>
      <c r="AN882" s="209"/>
      <c r="AO882" s="209"/>
      <c r="AP882" s="209"/>
      <c r="AQ882" s="209"/>
    </row>
    <row r="883" spans="1:43">
      <c r="A883" s="209"/>
      <c r="B883" s="209"/>
      <c r="C883" s="209"/>
      <c r="D883" s="209"/>
      <c r="E883" s="209"/>
      <c r="F883" s="209"/>
      <c r="G883" s="209"/>
      <c r="H883" s="209"/>
      <c r="I883" s="209"/>
      <c r="J883" s="209"/>
      <c r="K883" s="209"/>
      <c r="L883" s="209"/>
      <c r="M883" s="209"/>
      <c r="N883" s="209"/>
      <c r="O883" s="209"/>
      <c r="P883" s="209"/>
      <c r="Q883" s="209"/>
      <c r="R883" s="209"/>
      <c r="S883" s="209"/>
      <c r="T883" s="209"/>
      <c r="U883" s="209"/>
      <c r="V883" s="209"/>
      <c r="W883" s="209"/>
      <c r="X883" s="209"/>
      <c r="Y883" s="209"/>
      <c r="Z883" s="209"/>
      <c r="AA883" s="209"/>
      <c r="AB883" s="209"/>
      <c r="AC883" s="209"/>
      <c r="AD883" s="209"/>
      <c r="AE883" s="209"/>
      <c r="AF883" s="209"/>
      <c r="AG883" s="209"/>
      <c r="AH883" s="209"/>
      <c r="AI883" s="209"/>
      <c r="AJ883" s="209"/>
      <c r="AK883" s="209"/>
      <c r="AL883" s="209"/>
      <c r="AM883" s="209"/>
      <c r="AN883" s="209"/>
      <c r="AO883" s="209"/>
      <c r="AP883" s="209"/>
      <c r="AQ883" s="209"/>
    </row>
    <row r="884" spans="1:43">
      <c r="A884" s="209"/>
      <c r="B884" s="209"/>
      <c r="C884" s="209"/>
      <c r="D884" s="209"/>
      <c r="E884" s="209"/>
      <c r="F884" s="209"/>
      <c r="G884" s="209"/>
      <c r="H884" s="209"/>
      <c r="I884" s="209"/>
      <c r="J884" s="209"/>
      <c r="K884" s="209"/>
      <c r="L884" s="209"/>
      <c r="M884" s="209"/>
      <c r="N884" s="209"/>
      <c r="O884" s="209"/>
      <c r="P884" s="209"/>
      <c r="Q884" s="209"/>
      <c r="R884" s="209"/>
      <c r="S884" s="209"/>
      <c r="T884" s="209"/>
      <c r="U884" s="209"/>
      <c r="V884" s="209"/>
      <c r="W884" s="209"/>
      <c r="X884" s="209"/>
      <c r="Y884" s="209"/>
      <c r="Z884" s="209"/>
      <c r="AA884" s="209"/>
      <c r="AB884" s="209"/>
      <c r="AC884" s="209"/>
      <c r="AD884" s="209"/>
      <c r="AE884" s="209"/>
      <c r="AF884" s="209"/>
      <c r="AG884" s="209"/>
      <c r="AH884" s="209"/>
      <c r="AI884" s="209"/>
      <c r="AJ884" s="209"/>
      <c r="AK884" s="209"/>
      <c r="AL884" s="209"/>
      <c r="AM884" s="209"/>
      <c r="AN884" s="209"/>
      <c r="AO884" s="209"/>
      <c r="AP884" s="209"/>
      <c r="AQ884" s="209"/>
    </row>
    <row r="885" spans="1:43">
      <c r="A885" s="209"/>
      <c r="B885" s="209"/>
      <c r="C885" s="209"/>
      <c r="D885" s="209"/>
      <c r="E885" s="209"/>
      <c r="F885" s="209"/>
      <c r="G885" s="209"/>
      <c r="H885" s="209"/>
      <c r="I885" s="209"/>
      <c r="J885" s="209"/>
      <c r="K885" s="209"/>
      <c r="L885" s="209"/>
      <c r="M885" s="209"/>
      <c r="N885" s="209"/>
      <c r="O885" s="209"/>
      <c r="P885" s="209"/>
      <c r="Q885" s="209"/>
      <c r="R885" s="209"/>
      <c r="S885" s="209"/>
      <c r="T885" s="209"/>
      <c r="U885" s="209"/>
      <c r="V885" s="209"/>
      <c r="W885" s="209"/>
      <c r="X885" s="209"/>
      <c r="Y885" s="209"/>
      <c r="Z885" s="209"/>
      <c r="AA885" s="209"/>
      <c r="AB885" s="209"/>
      <c r="AC885" s="209"/>
      <c r="AD885" s="209"/>
      <c r="AE885" s="209"/>
      <c r="AF885" s="209"/>
      <c r="AG885" s="209"/>
      <c r="AH885" s="209"/>
      <c r="AI885" s="209"/>
      <c r="AJ885" s="209"/>
      <c r="AK885" s="209"/>
      <c r="AL885" s="209"/>
      <c r="AM885" s="209"/>
      <c r="AN885" s="209"/>
      <c r="AO885" s="209"/>
      <c r="AP885" s="209"/>
      <c r="AQ885" s="209"/>
    </row>
    <row r="886" spans="1:43">
      <c r="A886" s="209"/>
      <c r="B886" s="209"/>
      <c r="C886" s="209"/>
      <c r="D886" s="209"/>
      <c r="E886" s="209"/>
      <c r="F886" s="209"/>
      <c r="G886" s="209"/>
      <c r="H886" s="209"/>
      <c r="I886" s="209"/>
      <c r="J886" s="209"/>
      <c r="K886" s="209"/>
      <c r="L886" s="209"/>
      <c r="M886" s="209"/>
      <c r="N886" s="209"/>
      <c r="O886" s="209"/>
      <c r="P886" s="209"/>
      <c r="Q886" s="209"/>
      <c r="R886" s="209"/>
      <c r="S886" s="209"/>
      <c r="T886" s="209"/>
      <c r="U886" s="209"/>
      <c r="V886" s="209"/>
      <c r="W886" s="209"/>
      <c r="X886" s="209"/>
      <c r="Y886" s="209"/>
      <c r="Z886" s="209"/>
      <c r="AA886" s="209"/>
      <c r="AB886" s="209"/>
      <c r="AC886" s="209"/>
      <c r="AD886" s="209"/>
      <c r="AE886" s="209"/>
      <c r="AF886" s="209"/>
      <c r="AG886" s="209"/>
      <c r="AH886" s="209"/>
      <c r="AI886" s="209"/>
      <c r="AJ886" s="209"/>
      <c r="AK886" s="209"/>
      <c r="AL886" s="209"/>
      <c r="AM886" s="209"/>
      <c r="AN886" s="209"/>
      <c r="AO886" s="209"/>
      <c r="AP886" s="209"/>
      <c r="AQ886" s="209"/>
    </row>
    <row r="887" spans="1:43">
      <c r="A887" s="209"/>
      <c r="B887" s="209"/>
      <c r="C887" s="209"/>
      <c r="D887" s="209"/>
      <c r="E887" s="209"/>
      <c r="F887" s="209"/>
      <c r="G887" s="209"/>
      <c r="H887" s="209"/>
      <c r="I887" s="209"/>
      <c r="J887" s="209"/>
      <c r="K887" s="209"/>
      <c r="L887" s="209"/>
      <c r="M887" s="209"/>
      <c r="N887" s="209"/>
      <c r="O887" s="209"/>
      <c r="P887" s="209"/>
      <c r="Q887" s="209"/>
      <c r="R887" s="209"/>
      <c r="S887" s="209"/>
      <c r="T887" s="209"/>
      <c r="U887" s="209"/>
      <c r="V887" s="209"/>
      <c r="W887" s="209"/>
      <c r="X887" s="209"/>
      <c r="Y887" s="209"/>
      <c r="Z887" s="209"/>
      <c r="AA887" s="209"/>
      <c r="AB887" s="209"/>
      <c r="AC887" s="209"/>
      <c r="AD887" s="209"/>
      <c r="AE887" s="209"/>
      <c r="AF887" s="209"/>
      <c r="AG887" s="209"/>
      <c r="AH887" s="209"/>
      <c r="AI887" s="209"/>
      <c r="AJ887" s="209"/>
      <c r="AK887" s="209"/>
      <c r="AL887" s="209"/>
      <c r="AM887" s="209"/>
      <c r="AN887" s="209"/>
      <c r="AO887" s="209"/>
      <c r="AP887" s="209"/>
      <c r="AQ887" s="209"/>
    </row>
    <row r="888" spans="1:43">
      <c r="A888" s="209"/>
      <c r="B888" s="209"/>
      <c r="C888" s="209"/>
      <c r="D888" s="209"/>
      <c r="E888" s="209"/>
      <c r="F888" s="209"/>
      <c r="G888" s="209"/>
      <c r="H888" s="209"/>
      <c r="I888" s="209"/>
      <c r="J888" s="209"/>
      <c r="K888" s="209"/>
      <c r="L888" s="209"/>
      <c r="M888" s="209"/>
      <c r="N888" s="209"/>
      <c r="O888" s="209"/>
      <c r="P888" s="209"/>
      <c r="Q888" s="209"/>
      <c r="R888" s="209"/>
      <c r="S888" s="209"/>
      <c r="T888" s="209"/>
      <c r="U888" s="209"/>
      <c r="V888" s="209"/>
      <c r="W888" s="209"/>
      <c r="X888" s="209"/>
      <c r="Y888" s="209"/>
      <c r="Z888" s="209"/>
      <c r="AA888" s="209"/>
      <c r="AB888" s="209"/>
      <c r="AC888" s="209"/>
      <c r="AD888" s="209"/>
      <c r="AE888" s="209"/>
      <c r="AF888" s="209"/>
      <c r="AG888" s="209"/>
      <c r="AH888" s="209"/>
      <c r="AI888" s="209"/>
      <c r="AJ888" s="209"/>
      <c r="AK888" s="209"/>
      <c r="AL888" s="209"/>
      <c r="AM888" s="209"/>
      <c r="AN888" s="209"/>
      <c r="AO888" s="209"/>
      <c r="AP888" s="209"/>
      <c r="AQ888" s="209"/>
    </row>
    <row r="889" spans="1:43">
      <c r="A889" s="209"/>
      <c r="B889" s="209"/>
      <c r="C889" s="209"/>
      <c r="D889" s="209"/>
      <c r="E889" s="209"/>
      <c r="F889" s="209"/>
      <c r="G889" s="209"/>
      <c r="H889" s="209"/>
      <c r="I889" s="209"/>
      <c r="J889" s="209"/>
      <c r="K889" s="209"/>
      <c r="L889" s="209"/>
      <c r="M889" s="209"/>
      <c r="N889" s="209"/>
      <c r="O889" s="209"/>
      <c r="P889" s="209"/>
      <c r="Q889" s="209"/>
      <c r="R889" s="209"/>
      <c r="S889" s="209"/>
      <c r="T889" s="209"/>
      <c r="U889" s="209"/>
      <c r="V889" s="209"/>
      <c r="W889" s="209"/>
      <c r="X889" s="209"/>
      <c r="Y889" s="209"/>
      <c r="Z889" s="209"/>
      <c r="AA889" s="209"/>
      <c r="AB889" s="209"/>
      <c r="AC889" s="209"/>
      <c r="AD889" s="209"/>
      <c r="AE889" s="209"/>
      <c r="AF889" s="209"/>
      <c r="AG889" s="209"/>
      <c r="AH889" s="209"/>
      <c r="AI889" s="209"/>
      <c r="AJ889" s="209"/>
      <c r="AK889" s="209"/>
      <c r="AL889" s="209"/>
      <c r="AM889" s="209"/>
      <c r="AN889" s="209"/>
      <c r="AO889" s="209"/>
      <c r="AP889" s="209"/>
      <c r="AQ889" s="209"/>
    </row>
    <row r="890" spans="1:43">
      <c r="A890" s="209"/>
      <c r="B890" s="209"/>
      <c r="C890" s="209"/>
      <c r="D890" s="209"/>
      <c r="E890" s="209"/>
      <c r="F890" s="209"/>
      <c r="G890" s="209"/>
      <c r="H890" s="209"/>
      <c r="I890" s="209"/>
      <c r="J890" s="209"/>
      <c r="K890" s="209"/>
      <c r="L890" s="209"/>
      <c r="M890" s="209"/>
      <c r="N890" s="209"/>
      <c r="O890" s="209"/>
      <c r="P890" s="209"/>
      <c r="Q890" s="209"/>
      <c r="R890" s="209"/>
      <c r="S890" s="209"/>
      <c r="T890" s="209"/>
      <c r="U890" s="209"/>
      <c r="V890" s="209"/>
      <c r="W890" s="209"/>
      <c r="X890" s="209"/>
      <c r="Y890" s="209"/>
      <c r="Z890" s="209"/>
      <c r="AA890" s="209"/>
      <c r="AB890" s="209"/>
      <c r="AC890" s="209"/>
      <c r="AD890" s="209"/>
      <c r="AE890" s="209"/>
      <c r="AF890" s="209"/>
      <c r="AG890" s="209"/>
      <c r="AH890" s="209"/>
      <c r="AI890" s="209"/>
      <c r="AJ890" s="209"/>
      <c r="AK890" s="209"/>
      <c r="AL890" s="209"/>
      <c r="AM890" s="209"/>
      <c r="AN890" s="209"/>
      <c r="AO890" s="209"/>
      <c r="AP890" s="209"/>
      <c r="AQ890" s="209"/>
    </row>
    <row r="891" spans="1:43">
      <c r="A891" s="209"/>
      <c r="B891" s="209"/>
      <c r="C891" s="209"/>
      <c r="D891" s="209"/>
      <c r="E891" s="209"/>
      <c r="F891" s="209"/>
      <c r="G891" s="209"/>
      <c r="H891" s="209"/>
      <c r="I891" s="209"/>
      <c r="J891" s="209"/>
      <c r="K891" s="209"/>
      <c r="L891" s="209"/>
      <c r="M891" s="209"/>
      <c r="N891" s="209"/>
      <c r="O891" s="209"/>
      <c r="P891" s="209"/>
      <c r="Q891" s="209"/>
      <c r="R891" s="209"/>
      <c r="S891" s="209"/>
      <c r="T891" s="209"/>
      <c r="U891" s="209"/>
      <c r="V891" s="209"/>
      <c r="W891" s="209"/>
      <c r="X891" s="209"/>
      <c r="Y891" s="209"/>
      <c r="Z891" s="209"/>
      <c r="AA891" s="209"/>
      <c r="AB891" s="209"/>
      <c r="AC891" s="209"/>
      <c r="AD891" s="209"/>
      <c r="AE891" s="209"/>
      <c r="AF891" s="209"/>
      <c r="AG891" s="209"/>
      <c r="AH891" s="209"/>
      <c r="AI891" s="209"/>
      <c r="AJ891" s="209"/>
      <c r="AK891" s="209"/>
      <c r="AL891" s="209"/>
      <c r="AM891" s="209"/>
      <c r="AN891" s="209"/>
      <c r="AO891" s="209"/>
      <c r="AP891" s="209"/>
      <c r="AQ891" s="209"/>
    </row>
    <row r="892" spans="1:43">
      <c r="A892" s="209"/>
      <c r="B892" s="209"/>
      <c r="C892" s="209"/>
      <c r="D892" s="209"/>
      <c r="E892" s="209"/>
      <c r="F892" s="209"/>
      <c r="G892" s="209"/>
      <c r="H892" s="209"/>
      <c r="I892" s="209"/>
      <c r="J892" s="209"/>
      <c r="K892" s="209"/>
      <c r="L892" s="209"/>
      <c r="M892" s="209"/>
      <c r="N892" s="209"/>
      <c r="O892" s="209"/>
      <c r="P892" s="209"/>
      <c r="Q892" s="209"/>
      <c r="R892" s="209"/>
      <c r="S892" s="209"/>
      <c r="T892" s="209"/>
      <c r="U892" s="209"/>
      <c r="V892" s="209"/>
      <c r="W892" s="209"/>
      <c r="X892" s="209"/>
      <c r="Y892" s="209"/>
      <c r="Z892" s="209"/>
      <c r="AA892" s="209"/>
      <c r="AB892" s="209"/>
      <c r="AC892" s="209"/>
      <c r="AD892" s="209"/>
      <c r="AE892" s="209"/>
      <c r="AF892" s="209"/>
      <c r="AG892" s="209"/>
      <c r="AH892" s="209"/>
      <c r="AI892" s="209"/>
      <c r="AJ892" s="209"/>
      <c r="AK892" s="209"/>
      <c r="AL892" s="209"/>
      <c r="AM892" s="209"/>
      <c r="AN892" s="209"/>
      <c r="AO892" s="209"/>
      <c r="AP892" s="209"/>
      <c r="AQ892" s="209"/>
    </row>
    <row r="893" spans="1:43">
      <c r="A893" s="209"/>
      <c r="B893" s="209"/>
      <c r="C893" s="209"/>
      <c r="D893" s="209"/>
      <c r="E893" s="209"/>
      <c r="F893" s="209"/>
      <c r="G893" s="209"/>
      <c r="H893" s="209"/>
      <c r="I893" s="209"/>
      <c r="J893" s="209"/>
      <c r="K893" s="209"/>
      <c r="L893" s="209"/>
      <c r="M893" s="209"/>
      <c r="N893" s="209"/>
      <c r="O893" s="209"/>
      <c r="P893" s="209"/>
      <c r="Q893" s="209"/>
      <c r="R893" s="209"/>
      <c r="S893" s="209"/>
      <c r="T893" s="209"/>
      <c r="U893" s="209"/>
      <c r="V893" s="209"/>
      <c r="W893" s="209"/>
      <c r="X893" s="209"/>
      <c r="Y893" s="209"/>
      <c r="Z893" s="209"/>
      <c r="AA893" s="209"/>
      <c r="AB893" s="209"/>
      <c r="AC893" s="209"/>
      <c r="AD893" s="209"/>
      <c r="AE893" s="209"/>
      <c r="AF893" s="209"/>
      <c r="AG893" s="209"/>
      <c r="AH893" s="209"/>
      <c r="AI893" s="209"/>
      <c r="AJ893" s="209"/>
      <c r="AK893" s="209"/>
      <c r="AL893" s="209"/>
      <c r="AM893" s="209"/>
      <c r="AN893" s="209"/>
      <c r="AO893" s="209"/>
      <c r="AP893" s="209"/>
      <c r="AQ893" s="209"/>
    </row>
    <row r="894" spans="1:43">
      <c r="A894" s="209"/>
      <c r="B894" s="209"/>
      <c r="C894" s="209"/>
      <c r="D894" s="209"/>
      <c r="E894" s="209"/>
      <c r="F894" s="209"/>
      <c r="G894" s="209"/>
      <c r="H894" s="209"/>
      <c r="I894" s="209"/>
      <c r="J894" s="209"/>
      <c r="K894" s="209"/>
      <c r="L894" s="209"/>
      <c r="M894" s="209"/>
      <c r="N894" s="209"/>
      <c r="O894" s="209"/>
      <c r="P894" s="209"/>
      <c r="Q894" s="209"/>
      <c r="R894" s="209"/>
      <c r="S894" s="209"/>
      <c r="T894" s="209"/>
      <c r="U894" s="209"/>
      <c r="V894" s="209"/>
      <c r="W894" s="209"/>
      <c r="X894" s="209"/>
      <c r="Y894" s="209"/>
      <c r="Z894" s="209"/>
      <c r="AA894" s="209"/>
      <c r="AB894" s="209"/>
      <c r="AC894" s="209"/>
      <c r="AD894" s="209"/>
      <c r="AE894" s="209"/>
      <c r="AF894" s="209"/>
      <c r="AG894" s="209"/>
      <c r="AH894" s="209"/>
      <c r="AI894" s="209"/>
      <c r="AJ894" s="209"/>
      <c r="AK894" s="209"/>
      <c r="AL894" s="209"/>
      <c r="AM894" s="209"/>
      <c r="AN894" s="209"/>
      <c r="AO894" s="209"/>
      <c r="AP894" s="209"/>
      <c r="AQ894" s="209"/>
    </row>
    <row r="895" spans="1:43">
      <c r="A895" s="209"/>
      <c r="B895" s="209"/>
      <c r="C895" s="209"/>
      <c r="D895" s="209"/>
      <c r="E895" s="209"/>
      <c r="F895" s="209"/>
      <c r="G895" s="209"/>
      <c r="H895" s="209"/>
      <c r="I895" s="209"/>
      <c r="J895" s="209"/>
      <c r="K895" s="209"/>
      <c r="L895" s="209"/>
      <c r="M895" s="209"/>
      <c r="N895" s="209"/>
      <c r="O895" s="209"/>
      <c r="P895" s="209"/>
      <c r="Q895" s="209"/>
      <c r="R895" s="209"/>
      <c r="S895" s="209"/>
      <c r="T895" s="209"/>
      <c r="U895" s="209"/>
      <c r="V895" s="209"/>
      <c r="W895" s="209"/>
      <c r="X895" s="209"/>
      <c r="Y895" s="209"/>
      <c r="Z895" s="209"/>
      <c r="AA895" s="209"/>
      <c r="AB895" s="209"/>
      <c r="AC895" s="209"/>
      <c r="AD895" s="209"/>
      <c r="AE895" s="209"/>
      <c r="AF895" s="209"/>
      <c r="AG895" s="209"/>
      <c r="AH895" s="209"/>
      <c r="AI895" s="209"/>
      <c r="AJ895" s="209"/>
      <c r="AK895" s="209"/>
      <c r="AL895" s="209"/>
      <c r="AM895" s="209"/>
      <c r="AN895" s="209"/>
      <c r="AO895" s="209"/>
      <c r="AP895" s="209"/>
      <c r="AQ895" s="209"/>
    </row>
    <row r="896" spans="1:43">
      <c r="A896" s="209"/>
      <c r="B896" s="209"/>
      <c r="C896" s="209"/>
      <c r="D896" s="209"/>
      <c r="E896" s="209"/>
      <c r="F896" s="209"/>
      <c r="G896" s="209"/>
      <c r="H896" s="209"/>
      <c r="I896" s="209"/>
      <c r="J896" s="209"/>
      <c r="K896" s="209"/>
      <c r="L896" s="209"/>
      <c r="M896" s="209"/>
      <c r="N896" s="209"/>
      <c r="O896" s="209"/>
      <c r="P896" s="209"/>
      <c r="Q896" s="209"/>
      <c r="R896" s="209"/>
      <c r="S896" s="209"/>
      <c r="T896" s="209"/>
      <c r="U896" s="209"/>
      <c r="V896" s="209"/>
      <c r="W896" s="209"/>
      <c r="X896" s="209"/>
      <c r="Y896" s="209"/>
      <c r="Z896" s="209"/>
      <c r="AA896" s="209"/>
      <c r="AB896" s="209"/>
      <c r="AC896" s="209"/>
      <c r="AD896" s="209"/>
      <c r="AE896" s="209"/>
      <c r="AF896" s="209"/>
      <c r="AG896" s="209"/>
      <c r="AH896" s="209"/>
      <c r="AI896" s="209"/>
      <c r="AJ896" s="209"/>
      <c r="AK896" s="209"/>
      <c r="AL896" s="209"/>
      <c r="AM896" s="209"/>
      <c r="AN896" s="209"/>
      <c r="AO896" s="209"/>
      <c r="AP896" s="209"/>
      <c r="AQ896" s="209"/>
    </row>
    <row r="897" spans="1:43">
      <c r="A897" s="209"/>
      <c r="B897" s="209"/>
      <c r="C897" s="209"/>
      <c r="D897" s="209"/>
      <c r="E897" s="209"/>
      <c r="F897" s="209"/>
      <c r="G897" s="209"/>
      <c r="H897" s="209"/>
      <c r="I897" s="209"/>
      <c r="J897" s="209"/>
      <c r="K897" s="209"/>
      <c r="L897" s="209"/>
      <c r="M897" s="209"/>
      <c r="N897" s="209"/>
      <c r="O897" s="209"/>
      <c r="P897" s="209"/>
      <c r="Q897" s="209"/>
      <c r="R897" s="209"/>
      <c r="S897" s="209"/>
      <c r="T897" s="209"/>
      <c r="U897" s="209"/>
      <c r="V897" s="209"/>
      <c r="W897" s="209"/>
      <c r="X897" s="209"/>
      <c r="Y897" s="209"/>
      <c r="Z897" s="209"/>
      <c r="AA897" s="209"/>
      <c r="AB897" s="209"/>
      <c r="AC897" s="209"/>
      <c r="AD897" s="209"/>
      <c r="AE897" s="209"/>
      <c r="AF897" s="209"/>
      <c r="AG897" s="209"/>
      <c r="AH897" s="209"/>
      <c r="AI897" s="209"/>
      <c r="AJ897" s="209"/>
      <c r="AK897" s="209"/>
      <c r="AL897" s="209"/>
      <c r="AM897" s="209"/>
      <c r="AN897" s="209"/>
      <c r="AO897" s="209"/>
      <c r="AP897" s="209"/>
      <c r="AQ897" s="209"/>
    </row>
    <row r="898" spans="1:43">
      <c r="A898" s="209"/>
      <c r="B898" s="209"/>
      <c r="C898" s="209"/>
      <c r="D898" s="209"/>
      <c r="E898" s="209"/>
      <c r="F898" s="209"/>
      <c r="G898" s="209"/>
      <c r="H898" s="209"/>
      <c r="I898" s="209"/>
      <c r="J898" s="209"/>
      <c r="K898" s="209"/>
      <c r="L898" s="209"/>
      <c r="M898" s="209"/>
      <c r="N898" s="209"/>
      <c r="O898" s="209"/>
      <c r="P898" s="209"/>
      <c r="Q898" s="209"/>
      <c r="R898" s="209"/>
      <c r="S898" s="209"/>
      <c r="T898" s="209"/>
      <c r="U898" s="209"/>
      <c r="V898" s="209"/>
      <c r="W898" s="209"/>
      <c r="X898" s="209"/>
      <c r="Y898" s="209"/>
      <c r="Z898" s="209"/>
      <c r="AA898" s="209"/>
      <c r="AB898" s="209"/>
      <c r="AC898" s="209"/>
      <c r="AD898" s="209"/>
      <c r="AE898" s="209"/>
      <c r="AF898" s="209"/>
      <c r="AG898" s="209"/>
      <c r="AH898" s="209"/>
      <c r="AI898" s="209"/>
      <c r="AJ898" s="209"/>
      <c r="AK898" s="209"/>
      <c r="AL898" s="209"/>
      <c r="AM898" s="209"/>
      <c r="AN898" s="209"/>
      <c r="AO898" s="209"/>
      <c r="AP898" s="209"/>
      <c r="AQ898" s="209"/>
    </row>
    <row r="899" spans="1:43">
      <c r="A899" s="209"/>
      <c r="B899" s="209"/>
      <c r="C899" s="209"/>
      <c r="D899" s="209"/>
      <c r="E899" s="209"/>
      <c r="F899" s="209"/>
      <c r="G899" s="209"/>
      <c r="H899" s="209"/>
      <c r="I899" s="209"/>
      <c r="J899" s="209"/>
      <c r="K899" s="209"/>
      <c r="L899" s="209"/>
      <c r="M899" s="209"/>
      <c r="N899" s="209"/>
      <c r="O899" s="209"/>
      <c r="P899" s="209"/>
      <c r="Q899" s="209"/>
      <c r="R899" s="209"/>
      <c r="S899" s="209"/>
      <c r="T899" s="209"/>
      <c r="U899" s="209"/>
      <c r="V899" s="209"/>
      <c r="W899" s="209"/>
      <c r="X899" s="209"/>
      <c r="Y899" s="209"/>
      <c r="Z899" s="209"/>
      <c r="AA899" s="209"/>
      <c r="AB899" s="209"/>
      <c r="AC899" s="209"/>
      <c r="AD899" s="209"/>
      <c r="AE899" s="209"/>
      <c r="AF899" s="209"/>
      <c r="AG899" s="209"/>
      <c r="AH899" s="209"/>
      <c r="AI899" s="209"/>
      <c r="AJ899" s="209"/>
      <c r="AK899" s="209"/>
      <c r="AL899" s="209"/>
      <c r="AM899" s="209"/>
      <c r="AN899" s="209"/>
      <c r="AO899" s="209"/>
      <c r="AP899" s="209"/>
      <c r="AQ899" s="209"/>
    </row>
    <row r="900" spans="1:43">
      <c r="A900" s="209"/>
      <c r="B900" s="209"/>
      <c r="C900" s="209"/>
      <c r="D900" s="209"/>
      <c r="E900" s="209"/>
      <c r="F900" s="209"/>
      <c r="G900" s="209"/>
      <c r="H900" s="209"/>
      <c r="I900" s="209"/>
      <c r="J900" s="209"/>
      <c r="K900" s="209"/>
      <c r="L900" s="209"/>
      <c r="M900" s="209"/>
      <c r="N900" s="209"/>
      <c r="O900" s="209"/>
      <c r="P900" s="209"/>
      <c r="Q900" s="209"/>
      <c r="R900" s="209"/>
      <c r="S900" s="209"/>
      <c r="T900" s="209"/>
      <c r="U900" s="209"/>
      <c r="V900" s="209"/>
      <c r="W900" s="209"/>
      <c r="X900" s="209"/>
      <c r="Y900" s="209"/>
      <c r="Z900" s="209"/>
      <c r="AA900" s="209"/>
      <c r="AB900" s="209"/>
      <c r="AC900" s="209"/>
      <c r="AD900" s="209"/>
      <c r="AE900" s="209"/>
      <c r="AF900" s="209"/>
      <c r="AG900" s="209"/>
      <c r="AH900" s="209"/>
      <c r="AI900" s="209"/>
      <c r="AJ900" s="209"/>
      <c r="AK900" s="209"/>
      <c r="AL900" s="209"/>
      <c r="AM900" s="209"/>
      <c r="AN900" s="209"/>
      <c r="AO900" s="209"/>
      <c r="AP900" s="209"/>
      <c r="AQ900" s="209"/>
    </row>
    <row r="901" spans="1:43">
      <c r="A901" s="209"/>
      <c r="B901" s="209"/>
      <c r="C901" s="209"/>
      <c r="D901" s="209"/>
      <c r="E901" s="209"/>
      <c r="F901" s="209"/>
      <c r="G901" s="209"/>
      <c r="H901" s="209"/>
      <c r="I901" s="209"/>
      <c r="J901" s="209"/>
      <c r="K901" s="209"/>
      <c r="L901" s="209"/>
      <c r="M901" s="209"/>
      <c r="N901" s="209"/>
      <c r="O901" s="209"/>
      <c r="P901" s="209"/>
      <c r="Q901" s="209"/>
      <c r="R901" s="209"/>
      <c r="S901" s="209"/>
      <c r="T901" s="209"/>
      <c r="U901" s="209"/>
      <c r="V901" s="209"/>
      <c r="W901" s="209"/>
      <c r="X901" s="209"/>
      <c r="Y901" s="209"/>
      <c r="Z901" s="209"/>
      <c r="AA901" s="209"/>
      <c r="AB901" s="209"/>
      <c r="AC901" s="209"/>
      <c r="AD901" s="209"/>
      <c r="AE901" s="209"/>
      <c r="AF901" s="209"/>
      <c r="AG901" s="209"/>
      <c r="AH901" s="209"/>
      <c r="AI901" s="209"/>
      <c r="AJ901" s="209"/>
      <c r="AK901" s="209"/>
      <c r="AL901" s="209"/>
      <c r="AM901" s="209"/>
      <c r="AN901" s="209"/>
      <c r="AO901" s="209"/>
      <c r="AP901" s="209"/>
      <c r="AQ901" s="209"/>
    </row>
    <row r="902" spans="1:43">
      <c r="A902" s="209"/>
      <c r="B902" s="209"/>
      <c r="C902" s="209"/>
      <c r="D902" s="209"/>
      <c r="E902" s="209"/>
      <c r="F902" s="209"/>
      <c r="G902" s="209"/>
      <c r="H902" s="209"/>
      <c r="I902" s="209"/>
      <c r="J902" s="209"/>
      <c r="K902" s="209"/>
      <c r="L902" s="209"/>
      <c r="M902" s="209"/>
      <c r="N902" s="209"/>
      <c r="O902" s="209"/>
      <c r="P902" s="209"/>
      <c r="Q902" s="209"/>
      <c r="R902" s="209"/>
      <c r="S902" s="209"/>
      <c r="T902" s="209"/>
      <c r="U902" s="209"/>
      <c r="V902" s="209"/>
      <c r="W902" s="209"/>
      <c r="X902" s="209"/>
      <c r="Y902" s="209"/>
      <c r="Z902" s="209"/>
      <c r="AA902" s="209"/>
      <c r="AB902" s="209"/>
      <c r="AC902" s="209"/>
      <c r="AD902" s="209"/>
      <c r="AE902" s="209"/>
      <c r="AF902" s="209"/>
      <c r="AG902" s="209"/>
      <c r="AH902" s="209"/>
      <c r="AI902" s="209"/>
      <c r="AJ902" s="209"/>
      <c r="AK902" s="209"/>
      <c r="AL902" s="209"/>
      <c r="AM902" s="209"/>
      <c r="AN902" s="209"/>
      <c r="AO902" s="209"/>
      <c r="AP902" s="209"/>
      <c r="AQ902" s="209"/>
    </row>
    <row r="903" spans="1:43">
      <c r="A903" s="209"/>
      <c r="B903" s="209"/>
      <c r="C903" s="209"/>
      <c r="D903" s="209"/>
      <c r="E903" s="209"/>
      <c r="F903" s="209"/>
      <c r="G903" s="209"/>
      <c r="H903" s="209"/>
      <c r="I903" s="209"/>
      <c r="J903" s="209"/>
      <c r="K903" s="209"/>
      <c r="L903" s="209"/>
      <c r="M903" s="209"/>
      <c r="N903" s="209"/>
      <c r="O903" s="209"/>
      <c r="P903" s="209"/>
      <c r="Q903" s="209"/>
      <c r="R903" s="209"/>
      <c r="S903" s="209"/>
      <c r="T903" s="209"/>
      <c r="U903" s="209"/>
      <c r="V903" s="209"/>
      <c r="W903" s="209"/>
      <c r="X903" s="209"/>
      <c r="Y903" s="209"/>
      <c r="Z903" s="209"/>
      <c r="AA903" s="209"/>
      <c r="AB903" s="209"/>
      <c r="AC903" s="209"/>
      <c r="AD903" s="209"/>
      <c r="AE903" s="209"/>
      <c r="AF903" s="209"/>
      <c r="AG903" s="209"/>
      <c r="AH903" s="209"/>
      <c r="AI903" s="209"/>
      <c r="AJ903" s="209"/>
      <c r="AK903" s="209"/>
      <c r="AL903" s="209"/>
      <c r="AM903" s="209"/>
      <c r="AN903" s="209"/>
      <c r="AO903" s="209"/>
      <c r="AP903" s="209"/>
      <c r="AQ903" s="209"/>
    </row>
    <row r="904" spans="1:43">
      <c r="A904" s="209"/>
      <c r="B904" s="209"/>
      <c r="C904" s="209"/>
      <c r="D904" s="209"/>
      <c r="E904" s="209"/>
      <c r="F904" s="209"/>
      <c r="G904" s="209"/>
      <c r="H904" s="209"/>
      <c r="I904" s="209"/>
      <c r="J904" s="209"/>
      <c r="K904" s="209"/>
      <c r="L904" s="209"/>
      <c r="M904" s="209"/>
      <c r="N904" s="209"/>
      <c r="O904" s="209"/>
      <c r="P904" s="209"/>
      <c r="Q904" s="209"/>
      <c r="R904" s="209"/>
      <c r="S904" s="209"/>
      <c r="T904" s="209"/>
      <c r="U904" s="209"/>
      <c r="V904" s="209"/>
      <c r="W904" s="209"/>
      <c r="X904" s="209"/>
      <c r="Y904" s="209"/>
      <c r="Z904" s="209"/>
      <c r="AA904" s="209"/>
      <c r="AB904" s="209"/>
      <c r="AC904" s="209"/>
      <c r="AD904" s="209"/>
      <c r="AE904" s="209"/>
      <c r="AF904" s="209"/>
      <c r="AG904" s="209"/>
      <c r="AH904" s="209"/>
      <c r="AI904" s="209"/>
      <c r="AJ904" s="209"/>
      <c r="AK904" s="209"/>
      <c r="AL904" s="209"/>
      <c r="AM904" s="209"/>
      <c r="AN904" s="209"/>
      <c r="AO904" s="209"/>
      <c r="AP904" s="209"/>
      <c r="AQ904" s="209"/>
    </row>
    <row r="905" spans="1:43">
      <c r="A905" s="209"/>
      <c r="B905" s="209"/>
      <c r="C905" s="209"/>
      <c r="D905" s="209"/>
      <c r="E905" s="209"/>
      <c r="F905" s="209"/>
      <c r="G905" s="209"/>
      <c r="H905" s="209"/>
      <c r="I905" s="209"/>
      <c r="J905" s="209"/>
      <c r="K905" s="209"/>
      <c r="L905" s="209"/>
      <c r="M905" s="209"/>
      <c r="N905" s="209"/>
      <c r="O905" s="209"/>
      <c r="P905" s="209"/>
      <c r="Q905" s="209"/>
      <c r="R905" s="209"/>
      <c r="S905" s="209"/>
      <c r="T905" s="209"/>
      <c r="U905" s="209"/>
      <c r="V905" s="209"/>
      <c r="W905" s="209"/>
      <c r="X905" s="209"/>
      <c r="Y905" s="209"/>
      <c r="Z905" s="209"/>
      <c r="AA905" s="209"/>
      <c r="AB905" s="209"/>
      <c r="AC905" s="209"/>
      <c r="AD905" s="209"/>
      <c r="AE905" s="209"/>
      <c r="AF905" s="209"/>
      <c r="AG905" s="209"/>
      <c r="AH905" s="209"/>
      <c r="AI905" s="209"/>
      <c r="AJ905" s="209"/>
      <c r="AK905" s="209"/>
      <c r="AL905" s="209"/>
      <c r="AM905" s="209"/>
      <c r="AN905" s="209"/>
      <c r="AO905" s="209"/>
      <c r="AP905" s="209"/>
      <c r="AQ905" s="209"/>
    </row>
    <row r="906" spans="1:43">
      <c r="A906" s="209"/>
      <c r="B906" s="209"/>
      <c r="C906" s="209"/>
      <c r="D906" s="209"/>
      <c r="E906" s="209"/>
      <c r="F906" s="209"/>
      <c r="G906" s="209"/>
      <c r="H906" s="209"/>
      <c r="I906" s="209"/>
      <c r="J906" s="209"/>
      <c r="K906" s="209"/>
      <c r="L906" s="209"/>
      <c r="M906" s="209"/>
      <c r="N906" s="209"/>
      <c r="O906" s="209"/>
      <c r="P906" s="209"/>
      <c r="Q906" s="209"/>
      <c r="R906" s="209"/>
      <c r="S906" s="209"/>
      <c r="T906" s="209"/>
      <c r="U906" s="209"/>
      <c r="V906" s="209"/>
      <c r="W906" s="209"/>
      <c r="X906" s="209"/>
      <c r="Y906" s="209"/>
      <c r="Z906" s="209"/>
      <c r="AA906" s="209"/>
      <c r="AB906" s="209"/>
      <c r="AC906" s="209"/>
      <c r="AD906" s="209"/>
      <c r="AE906" s="209"/>
      <c r="AF906" s="209"/>
      <c r="AG906" s="209"/>
      <c r="AH906" s="209"/>
      <c r="AI906" s="209"/>
      <c r="AJ906" s="209"/>
      <c r="AK906" s="209"/>
      <c r="AL906" s="209"/>
      <c r="AM906" s="209"/>
      <c r="AN906" s="209"/>
      <c r="AO906" s="209"/>
      <c r="AP906" s="209"/>
      <c r="AQ906" s="209"/>
    </row>
    <row r="907" spans="1:43">
      <c r="A907" s="209"/>
      <c r="B907" s="209"/>
      <c r="C907" s="209"/>
      <c r="D907" s="209"/>
      <c r="E907" s="209"/>
      <c r="F907" s="209"/>
      <c r="G907" s="209"/>
      <c r="H907" s="209"/>
      <c r="I907" s="209"/>
      <c r="J907" s="209"/>
      <c r="K907" s="209"/>
      <c r="L907" s="209"/>
      <c r="M907" s="209"/>
      <c r="N907" s="209"/>
      <c r="O907" s="209"/>
      <c r="P907" s="209"/>
      <c r="Q907" s="209"/>
      <c r="R907" s="209"/>
      <c r="S907" s="209"/>
      <c r="T907" s="209"/>
      <c r="U907" s="209"/>
      <c r="V907" s="209"/>
      <c r="W907" s="209"/>
      <c r="X907" s="209"/>
      <c r="Y907" s="209"/>
      <c r="Z907" s="209"/>
      <c r="AA907" s="209"/>
      <c r="AB907" s="209"/>
      <c r="AC907" s="209"/>
      <c r="AD907" s="209"/>
      <c r="AE907" s="209"/>
      <c r="AF907" s="209"/>
      <c r="AG907" s="209"/>
      <c r="AH907" s="209"/>
      <c r="AI907" s="209"/>
      <c r="AJ907" s="209"/>
      <c r="AK907" s="209"/>
      <c r="AL907" s="209"/>
      <c r="AM907" s="209"/>
      <c r="AN907" s="209"/>
      <c r="AO907" s="209"/>
      <c r="AP907" s="209"/>
      <c r="AQ907" s="209"/>
    </row>
    <row r="908" spans="1:43">
      <c r="A908" s="209"/>
      <c r="B908" s="209"/>
      <c r="C908" s="209"/>
      <c r="D908" s="209"/>
      <c r="E908" s="209"/>
      <c r="F908" s="209"/>
      <c r="G908" s="209"/>
      <c r="H908" s="209"/>
      <c r="I908" s="209"/>
      <c r="J908" s="209"/>
      <c r="K908" s="209"/>
      <c r="L908" s="209"/>
      <c r="M908" s="209"/>
      <c r="N908" s="209"/>
      <c r="O908" s="209"/>
      <c r="P908" s="209"/>
      <c r="Q908" s="209"/>
      <c r="R908" s="209"/>
      <c r="S908" s="209"/>
      <c r="T908" s="209"/>
      <c r="U908" s="209"/>
      <c r="V908" s="209"/>
      <c r="W908" s="209"/>
      <c r="X908" s="209"/>
      <c r="Y908" s="209"/>
      <c r="Z908" s="209"/>
      <c r="AA908" s="209"/>
      <c r="AB908" s="209"/>
      <c r="AC908" s="209"/>
      <c r="AD908" s="209"/>
      <c r="AE908" s="209"/>
      <c r="AF908" s="209"/>
      <c r="AG908" s="209"/>
      <c r="AH908" s="209"/>
      <c r="AI908" s="209"/>
      <c r="AJ908" s="209"/>
      <c r="AK908" s="209"/>
      <c r="AL908" s="209"/>
      <c r="AM908" s="209"/>
      <c r="AN908" s="209"/>
      <c r="AO908" s="209"/>
      <c r="AP908" s="209"/>
      <c r="AQ908" s="209"/>
    </row>
    <row r="909" spans="1:43">
      <c r="A909" s="209"/>
      <c r="B909" s="209"/>
      <c r="C909" s="209"/>
      <c r="D909" s="209"/>
      <c r="E909" s="209"/>
      <c r="F909" s="209"/>
      <c r="G909" s="209"/>
      <c r="H909" s="209"/>
      <c r="I909" s="209"/>
      <c r="J909" s="209"/>
      <c r="K909" s="209"/>
      <c r="L909" s="209"/>
      <c r="M909" s="209"/>
      <c r="N909" s="209"/>
      <c r="O909" s="209"/>
      <c r="P909" s="209"/>
      <c r="Q909" s="209"/>
      <c r="R909" s="209"/>
      <c r="S909" s="209"/>
      <c r="T909" s="209"/>
      <c r="U909" s="209"/>
      <c r="V909" s="209"/>
      <c r="W909" s="209"/>
      <c r="X909" s="209"/>
      <c r="Y909" s="209"/>
      <c r="Z909" s="209"/>
      <c r="AA909" s="209"/>
      <c r="AB909" s="209"/>
      <c r="AC909" s="209"/>
      <c r="AD909" s="209"/>
      <c r="AE909" s="209"/>
      <c r="AF909" s="209"/>
      <c r="AG909" s="209"/>
      <c r="AH909" s="209"/>
      <c r="AI909" s="209"/>
      <c r="AJ909" s="209"/>
      <c r="AK909" s="209"/>
      <c r="AL909" s="209"/>
      <c r="AM909" s="209"/>
      <c r="AN909" s="209"/>
      <c r="AO909" s="209"/>
      <c r="AP909" s="209"/>
      <c r="AQ909" s="209"/>
    </row>
    <row r="910" spans="1:43">
      <c r="A910" s="209"/>
      <c r="B910" s="209"/>
      <c r="C910" s="209"/>
      <c r="D910" s="209"/>
      <c r="E910" s="209"/>
      <c r="F910" s="209"/>
      <c r="G910" s="209"/>
      <c r="H910" s="209"/>
      <c r="I910" s="209"/>
      <c r="J910" s="209"/>
      <c r="K910" s="209"/>
      <c r="L910" s="209"/>
      <c r="M910" s="209"/>
      <c r="N910" s="209"/>
      <c r="O910" s="209"/>
      <c r="P910" s="209"/>
      <c r="Q910" s="209"/>
      <c r="R910" s="209"/>
      <c r="S910" s="209"/>
      <c r="T910" s="209"/>
      <c r="U910" s="209"/>
      <c r="V910" s="209"/>
      <c r="W910" s="209"/>
      <c r="X910" s="209"/>
      <c r="Y910" s="209"/>
      <c r="Z910" s="209"/>
      <c r="AA910" s="209"/>
      <c r="AB910" s="209"/>
      <c r="AC910" s="209"/>
      <c r="AD910" s="209"/>
      <c r="AE910" s="209"/>
      <c r="AF910" s="209"/>
      <c r="AG910" s="209"/>
      <c r="AH910" s="209"/>
      <c r="AI910" s="209"/>
      <c r="AJ910" s="209"/>
      <c r="AK910" s="209"/>
      <c r="AL910" s="209"/>
      <c r="AM910" s="209"/>
      <c r="AN910" s="209"/>
      <c r="AO910" s="209"/>
      <c r="AP910" s="209"/>
      <c r="AQ910" s="209"/>
    </row>
    <row r="911" spans="1:43">
      <c r="A911" s="209"/>
      <c r="B911" s="209"/>
      <c r="C911" s="209"/>
      <c r="D911" s="209"/>
      <c r="E911" s="209"/>
      <c r="F911" s="209"/>
      <c r="G911" s="209"/>
      <c r="H911" s="209"/>
      <c r="I911" s="209"/>
      <c r="J911" s="209"/>
      <c r="K911" s="209"/>
      <c r="L911" s="209"/>
      <c r="M911" s="209"/>
      <c r="N911" s="209"/>
      <c r="O911" s="209"/>
      <c r="P911" s="209"/>
      <c r="Q911" s="209"/>
      <c r="R911" s="209"/>
      <c r="S911" s="209"/>
      <c r="T911" s="209"/>
      <c r="U911" s="209"/>
      <c r="V911" s="209"/>
      <c r="W911" s="209"/>
      <c r="X911" s="209"/>
      <c r="Y911" s="209"/>
      <c r="Z911" s="209"/>
      <c r="AA911" s="209"/>
      <c r="AB911" s="209"/>
      <c r="AC911" s="209"/>
      <c r="AD911" s="209"/>
      <c r="AE911" s="209"/>
      <c r="AF911" s="209"/>
      <c r="AG911" s="209"/>
      <c r="AH911" s="209"/>
      <c r="AI911" s="209"/>
      <c r="AJ911" s="209"/>
      <c r="AK911" s="209"/>
      <c r="AL911" s="209"/>
      <c r="AM911" s="209"/>
      <c r="AN911" s="209"/>
      <c r="AO911" s="209"/>
      <c r="AP911" s="209"/>
      <c r="AQ911" s="209"/>
    </row>
    <row r="912" spans="1:43">
      <c r="A912" s="209"/>
      <c r="B912" s="209"/>
      <c r="C912" s="209"/>
      <c r="D912" s="209"/>
      <c r="E912" s="209"/>
      <c r="F912" s="209"/>
      <c r="G912" s="209"/>
      <c r="H912" s="209"/>
      <c r="I912" s="209"/>
      <c r="J912" s="209"/>
      <c r="K912" s="209"/>
      <c r="L912" s="209"/>
      <c r="M912" s="209"/>
      <c r="N912" s="209"/>
      <c r="O912" s="209"/>
      <c r="P912" s="209"/>
      <c r="Q912" s="209"/>
      <c r="R912" s="209"/>
      <c r="S912" s="209"/>
      <c r="T912" s="209"/>
      <c r="U912" s="209"/>
      <c r="V912" s="209"/>
      <c r="W912" s="209"/>
      <c r="X912" s="209"/>
      <c r="Y912" s="209"/>
      <c r="Z912" s="209"/>
      <c r="AA912" s="209"/>
      <c r="AB912" s="209"/>
      <c r="AC912" s="209"/>
      <c r="AD912" s="209"/>
      <c r="AE912" s="209"/>
      <c r="AF912" s="209"/>
      <c r="AG912" s="209"/>
      <c r="AH912" s="209"/>
      <c r="AI912" s="209"/>
      <c r="AJ912" s="209"/>
      <c r="AK912" s="209"/>
      <c r="AL912" s="209"/>
      <c r="AM912" s="209"/>
      <c r="AN912" s="209"/>
      <c r="AO912" s="209"/>
      <c r="AP912" s="209"/>
      <c r="AQ912" s="209"/>
    </row>
    <row r="913" spans="1:43">
      <c r="A913" s="209"/>
      <c r="B913" s="209"/>
      <c r="C913" s="209"/>
      <c r="D913" s="209"/>
      <c r="E913" s="209"/>
      <c r="F913" s="209"/>
      <c r="G913" s="209"/>
      <c r="H913" s="209"/>
      <c r="I913" s="209"/>
      <c r="J913" s="209"/>
      <c r="K913" s="209"/>
      <c r="L913" s="209"/>
      <c r="M913" s="209"/>
      <c r="N913" s="209"/>
      <c r="O913" s="209"/>
      <c r="P913" s="209"/>
      <c r="Q913" s="209"/>
      <c r="R913" s="209"/>
      <c r="S913" s="209"/>
      <c r="T913" s="209"/>
      <c r="U913" s="209"/>
      <c r="V913" s="209"/>
      <c r="W913" s="209"/>
      <c r="X913" s="209"/>
      <c r="Y913" s="209"/>
      <c r="Z913" s="209"/>
      <c r="AA913" s="209"/>
      <c r="AB913" s="209"/>
      <c r="AC913" s="209"/>
      <c r="AD913" s="209"/>
      <c r="AE913" s="209"/>
      <c r="AF913" s="209"/>
      <c r="AG913" s="209"/>
      <c r="AH913" s="209"/>
      <c r="AI913" s="209"/>
      <c r="AJ913" s="209"/>
      <c r="AK913" s="209"/>
      <c r="AL913" s="209"/>
      <c r="AM913" s="209"/>
      <c r="AN913" s="209"/>
      <c r="AO913" s="209"/>
      <c r="AP913" s="209"/>
      <c r="AQ913" s="209"/>
    </row>
    <row r="914" spans="1:43">
      <c r="A914" s="209"/>
      <c r="B914" s="209"/>
      <c r="C914" s="209"/>
      <c r="D914" s="209"/>
      <c r="E914" s="209"/>
      <c r="F914" s="209"/>
      <c r="G914" s="209"/>
      <c r="H914" s="209"/>
      <c r="I914" s="209"/>
      <c r="J914" s="209"/>
      <c r="K914" s="209"/>
      <c r="L914" s="209"/>
      <c r="M914" s="209"/>
      <c r="N914" s="209"/>
      <c r="O914" s="209"/>
      <c r="P914" s="209"/>
      <c r="Q914" s="209"/>
      <c r="R914" s="209"/>
      <c r="S914" s="209"/>
      <c r="T914" s="209"/>
      <c r="U914" s="209"/>
      <c r="V914" s="209"/>
      <c r="W914" s="209"/>
      <c r="X914" s="209"/>
      <c r="Y914" s="209"/>
      <c r="Z914" s="209"/>
      <c r="AA914" s="209"/>
      <c r="AB914" s="209"/>
      <c r="AC914" s="209"/>
      <c r="AD914" s="209"/>
      <c r="AE914" s="209"/>
      <c r="AF914" s="209"/>
      <c r="AG914" s="209"/>
      <c r="AH914" s="209"/>
      <c r="AI914" s="209"/>
      <c r="AJ914" s="209"/>
      <c r="AK914" s="209"/>
      <c r="AL914" s="209"/>
      <c r="AM914" s="209"/>
      <c r="AN914" s="209"/>
      <c r="AO914" s="209"/>
      <c r="AP914" s="209"/>
      <c r="AQ914" s="209"/>
    </row>
    <row r="915" spans="1:43">
      <c r="A915" s="209"/>
      <c r="B915" s="209"/>
      <c r="C915" s="209"/>
      <c r="D915" s="209"/>
      <c r="E915" s="209"/>
      <c r="F915" s="209"/>
      <c r="G915" s="209"/>
      <c r="H915" s="209"/>
      <c r="I915" s="209"/>
      <c r="J915" s="209"/>
      <c r="K915" s="209"/>
      <c r="L915" s="209"/>
      <c r="M915" s="209"/>
      <c r="N915" s="209"/>
      <c r="O915" s="209"/>
      <c r="P915" s="209"/>
      <c r="Q915" s="209"/>
      <c r="R915" s="209"/>
      <c r="S915" s="209"/>
      <c r="T915" s="209"/>
      <c r="U915" s="209"/>
      <c r="V915" s="209"/>
      <c r="W915" s="209"/>
      <c r="X915" s="209"/>
      <c r="Y915" s="209"/>
      <c r="Z915" s="209"/>
      <c r="AA915" s="209"/>
      <c r="AB915" s="209"/>
      <c r="AC915" s="209"/>
      <c r="AD915" s="209"/>
      <c r="AE915" s="209"/>
      <c r="AF915" s="209"/>
      <c r="AG915" s="209"/>
      <c r="AH915" s="209"/>
      <c r="AI915" s="209"/>
      <c r="AJ915" s="209"/>
      <c r="AK915" s="209"/>
      <c r="AL915" s="209"/>
      <c r="AM915" s="209"/>
      <c r="AN915" s="209"/>
      <c r="AO915" s="209"/>
      <c r="AP915" s="209"/>
      <c r="AQ915" s="209"/>
    </row>
    <row r="916" spans="1:43">
      <c r="A916" s="209"/>
      <c r="B916" s="209"/>
      <c r="C916" s="209"/>
      <c r="D916" s="209"/>
      <c r="E916" s="209"/>
      <c r="F916" s="209"/>
      <c r="G916" s="209"/>
      <c r="H916" s="209"/>
      <c r="I916" s="209"/>
      <c r="J916" s="209"/>
      <c r="K916" s="209"/>
      <c r="L916" s="209"/>
      <c r="M916" s="209"/>
      <c r="N916" s="209"/>
      <c r="O916" s="209"/>
      <c r="P916" s="209"/>
      <c r="Q916" s="209"/>
      <c r="R916" s="209"/>
      <c r="S916" s="209"/>
      <c r="T916" s="209"/>
      <c r="U916" s="209"/>
      <c r="V916" s="209"/>
      <c r="W916" s="209"/>
      <c r="X916" s="209"/>
      <c r="Y916" s="209"/>
      <c r="Z916" s="209"/>
      <c r="AA916" s="209"/>
      <c r="AB916" s="209"/>
      <c r="AC916" s="209"/>
      <c r="AD916" s="209"/>
      <c r="AE916" s="209"/>
      <c r="AF916" s="209"/>
      <c r="AG916" s="209"/>
      <c r="AH916" s="209"/>
      <c r="AI916" s="209"/>
      <c r="AJ916" s="209"/>
      <c r="AK916" s="209"/>
      <c r="AL916" s="209"/>
      <c r="AM916" s="209"/>
      <c r="AN916" s="209"/>
      <c r="AO916" s="209"/>
      <c r="AP916" s="209"/>
      <c r="AQ916" s="209"/>
    </row>
    <row r="917" spans="1:43">
      <c r="A917" s="209"/>
      <c r="B917" s="209"/>
      <c r="C917" s="209"/>
      <c r="D917" s="209"/>
      <c r="E917" s="209"/>
      <c r="F917" s="209"/>
      <c r="G917" s="209"/>
      <c r="H917" s="209"/>
      <c r="I917" s="209"/>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F917" s="209"/>
      <c r="AG917" s="209"/>
      <c r="AH917" s="209"/>
      <c r="AI917" s="209"/>
      <c r="AJ917" s="209"/>
      <c r="AK917" s="209"/>
      <c r="AL917" s="209"/>
      <c r="AM917" s="209"/>
      <c r="AN917" s="209"/>
      <c r="AO917" s="209"/>
      <c r="AP917" s="209"/>
      <c r="AQ917" s="209"/>
    </row>
    <row r="918" spans="1:43">
      <c r="A918" s="209"/>
      <c r="B918" s="209"/>
      <c r="C918" s="209"/>
      <c r="D918" s="209"/>
      <c r="E918" s="209"/>
      <c r="F918" s="209"/>
      <c r="G918" s="209"/>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c r="AI918" s="209"/>
      <c r="AJ918" s="209"/>
      <c r="AK918" s="209"/>
      <c r="AL918" s="209"/>
      <c r="AM918" s="209"/>
      <c r="AN918" s="209"/>
      <c r="AO918" s="209"/>
      <c r="AP918" s="209"/>
      <c r="AQ918" s="209"/>
    </row>
    <row r="919" spans="1:43">
      <c r="A919" s="209"/>
      <c r="B919" s="209"/>
      <c r="C919" s="209"/>
      <c r="D919" s="209"/>
      <c r="E919" s="209"/>
      <c r="F919" s="209"/>
      <c r="G919" s="209"/>
      <c r="H919" s="209"/>
      <c r="I919" s="209"/>
      <c r="J919" s="209"/>
      <c r="K919" s="209"/>
      <c r="L919" s="209"/>
      <c r="M919" s="209"/>
      <c r="N919" s="209"/>
      <c r="O919" s="209"/>
      <c r="P919" s="209"/>
      <c r="Q919" s="209"/>
      <c r="R919" s="209"/>
      <c r="S919" s="209"/>
      <c r="T919" s="209"/>
      <c r="U919" s="209"/>
      <c r="V919" s="209"/>
      <c r="W919" s="209"/>
      <c r="X919" s="209"/>
      <c r="Y919" s="209"/>
      <c r="Z919" s="209"/>
      <c r="AA919" s="209"/>
      <c r="AB919" s="209"/>
      <c r="AC919" s="209"/>
      <c r="AD919" s="209"/>
      <c r="AE919" s="209"/>
      <c r="AF919" s="209"/>
      <c r="AG919" s="209"/>
      <c r="AH919" s="209"/>
      <c r="AI919" s="209"/>
      <c r="AJ919" s="209"/>
      <c r="AK919" s="209"/>
      <c r="AL919" s="209"/>
      <c r="AM919" s="209"/>
      <c r="AN919" s="209"/>
      <c r="AO919" s="209"/>
      <c r="AP919" s="209"/>
      <c r="AQ919" s="209"/>
    </row>
    <row r="920" spans="1:43">
      <c r="A920" s="209"/>
      <c r="B920" s="209"/>
      <c r="C920" s="209"/>
      <c r="D920" s="209"/>
      <c r="E920" s="209"/>
      <c r="F920" s="209"/>
      <c r="G920" s="209"/>
      <c r="H920" s="209"/>
      <c r="I920" s="209"/>
      <c r="J920" s="209"/>
      <c r="K920" s="209"/>
      <c r="L920" s="209"/>
      <c r="M920" s="209"/>
      <c r="N920" s="209"/>
      <c r="O920" s="209"/>
      <c r="P920" s="209"/>
      <c r="Q920" s="209"/>
      <c r="R920" s="209"/>
      <c r="S920" s="209"/>
      <c r="T920" s="209"/>
      <c r="U920" s="209"/>
      <c r="V920" s="209"/>
      <c r="W920" s="209"/>
      <c r="X920" s="209"/>
      <c r="Y920" s="209"/>
      <c r="Z920" s="209"/>
      <c r="AA920" s="209"/>
      <c r="AB920" s="209"/>
      <c r="AC920" s="209"/>
      <c r="AD920" s="209"/>
      <c r="AE920" s="209"/>
      <c r="AF920" s="209"/>
      <c r="AG920" s="209"/>
      <c r="AH920" s="209"/>
      <c r="AI920" s="209"/>
      <c r="AJ920" s="209"/>
      <c r="AK920" s="209"/>
      <c r="AL920" s="209"/>
      <c r="AM920" s="209"/>
      <c r="AN920" s="209"/>
      <c r="AO920" s="209"/>
      <c r="AP920" s="209"/>
      <c r="AQ920" s="209"/>
    </row>
    <row r="921" spans="1:43">
      <c r="A921" s="209"/>
      <c r="B921" s="209"/>
      <c r="C921" s="209"/>
      <c r="D921" s="209"/>
      <c r="E921" s="209"/>
      <c r="F921" s="209"/>
      <c r="G921" s="209"/>
      <c r="H921" s="209"/>
      <c r="I921" s="209"/>
      <c r="J921" s="209"/>
      <c r="K921" s="209"/>
      <c r="L921" s="209"/>
      <c r="M921" s="209"/>
      <c r="N921" s="209"/>
      <c r="O921" s="209"/>
      <c r="P921" s="209"/>
      <c r="Q921" s="209"/>
      <c r="R921" s="209"/>
      <c r="S921" s="209"/>
      <c r="T921" s="209"/>
      <c r="U921" s="209"/>
      <c r="V921" s="209"/>
      <c r="W921" s="209"/>
      <c r="X921" s="209"/>
      <c r="Y921" s="209"/>
      <c r="Z921" s="209"/>
      <c r="AA921" s="209"/>
      <c r="AB921" s="209"/>
      <c r="AC921" s="209"/>
      <c r="AD921" s="209"/>
      <c r="AE921" s="209"/>
      <c r="AF921" s="209"/>
      <c r="AG921" s="209"/>
      <c r="AH921" s="209"/>
      <c r="AI921" s="209"/>
      <c r="AJ921" s="209"/>
      <c r="AK921" s="209"/>
      <c r="AL921" s="209"/>
      <c r="AM921" s="209"/>
      <c r="AN921" s="209"/>
      <c r="AO921" s="209"/>
      <c r="AP921" s="209"/>
      <c r="AQ921" s="209"/>
    </row>
    <row r="922" spans="1:43">
      <c r="A922" s="209"/>
      <c r="B922" s="209"/>
      <c r="C922" s="209"/>
      <c r="D922" s="209"/>
      <c r="E922" s="209"/>
      <c r="F922" s="209"/>
      <c r="G922" s="209"/>
      <c r="H922" s="209"/>
      <c r="I922" s="209"/>
      <c r="J922" s="209"/>
      <c r="K922" s="209"/>
      <c r="L922" s="209"/>
      <c r="M922" s="209"/>
      <c r="N922" s="209"/>
      <c r="O922" s="209"/>
      <c r="P922" s="209"/>
      <c r="Q922" s="209"/>
      <c r="R922" s="209"/>
      <c r="S922" s="209"/>
      <c r="T922" s="209"/>
      <c r="U922" s="209"/>
      <c r="V922" s="209"/>
      <c r="W922" s="209"/>
      <c r="X922" s="209"/>
      <c r="Y922" s="209"/>
      <c r="Z922" s="209"/>
      <c r="AA922" s="209"/>
      <c r="AB922" s="209"/>
      <c r="AC922" s="209"/>
      <c r="AD922" s="209"/>
      <c r="AE922" s="209"/>
      <c r="AF922" s="209"/>
      <c r="AG922" s="209"/>
      <c r="AH922" s="209"/>
      <c r="AI922" s="209"/>
      <c r="AJ922" s="209"/>
      <c r="AK922" s="209"/>
      <c r="AL922" s="209"/>
      <c r="AM922" s="209"/>
      <c r="AN922" s="209"/>
      <c r="AO922" s="209"/>
      <c r="AP922" s="209"/>
      <c r="AQ922" s="209"/>
    </row>
    <row r="923" spans="1:43">
      <c r="A923" s="209"/>
      <c r="B923" s="209"/>
      <c r="C923" s="209"/>
      <c r="D923" s="209"/>
      <c r="E923" s="209"/>
      <c r="F923" s="209"/>
      <c r="G923" s="209"/>
      <c r="H923" s="209"/>
      <c r="I923" s="209"/>
      <c r="J923" s="209"/>
      <c r="K923" s="209"/>
      <c r="L923" s="209"/>
      <c r="M923" s="209"/>
      <c r="N923" s="209"/>
      <c r="O923" s="209"/>
      <c r="P923" s="209"/>
      <c r="Q923" s="209"/>
      <c r="R923" s="209"/>
      <c r="S923" s="209"/>
      <c r="T923" s="209"/>
      <c r="U923" s="209"/>
      <c r="V923" s="209"/>
      <c r="W923" s="209"/>
      <c r="X923" s="209"/>
      <c r="Y923" s="209"/>
      <c r="Z923" s="209"/>
      <c r="AA923" s="209"/>
      <c r="AB923" s="209"/>
      <c r="AC923" s="209"/>
      <c r="AD923" s="209"/>
      <c r="AE923" s="209"/>
      <c r="AF923" s="209"/>
      <c r="AG923" s="209"/>
      <c r="AH923" s="209"/>
      <c r="AI923" s="209"/>
      <c r="AJ923" s="209"/>
      <c r="AK923" s="209"/>
      <c r="AL923" s="209"/>
      <c r="AM923" s="209"/>
      <c r="AN923" s="209"/>
      <c r="AO923" s="209"/>
      <c r="AP923" s="209"/>
      <c r="AQ923" s="209"/>
    </row>
    <row r="924" spans="1:43">
      <c r="A924" s="209"/>
      <c r="B924" s="209"/>
      <c r="C924" s="209"/>
      <c r="D924" s="209"/>
      <c r="E924" s="209"/>
      <c r="F924" s="209"/>
      <c r="G924" s="209"/>
      <c r="H924" s="209"/>
      <c r="I924" s="209"/>
      <c r="J924" s="209"/>
      <c r="K924" s="209"/>
      <c r="L924" s="209"/>
      <c r="M924" s="209"/>
      <c r="N924" s="209"/>
      <c r="O924" s="209"/>
      <c r="P924" s="209"/>
      <c r="Q924" s="209"/>
      <c r="R924" s="209"/>
      <c r="S924" s="209"/>
      <c r="T924" s="209"/>
      <c r="U924" s="209"/>
      <c r="V924" s="209"/>
      <c r="W924" s="209"/>
      <c r="X924" s="209"/>
      <c r="Y924" s="209"/>
      <c r="Z924" s="209"/>
      <c r="AA924" s="209"/>
      <c r="AB924" s="209"/>
      <c r="AC924" s="209"/>
      <c r="AD924" s="209"/>
      <c r="AE924" s="209"/>
      <c r="AF924" s="209"/>
      <c r="AG924" s="209"/>
      <c r="AH924" s="209"/>
      <c r="AI924" s="209"/>
      <c r="AJ924" s="209"/>
      <c r="AK924" s="209"/>
      <c r="AL924" s="209"/>
      <c r="AM924" s="209"/>
      <c r="AN924" s="209"/>
      <c r="AO924" s="209"/>
      <c r="AP924" s="209"/>
      <c r="AQ924" s="209"/>
    </row>
    <row r="925" spans="1:43">
      <c r="A925" s="209"/>
      <c r="B925" s="209"/>
      <c r="C925" s="209"/>
      <c r="D925" s="209"/>
      <c r="E925" s="209"/>
      <c r="F925" s="209"/>
      <c r="G925" s="209"/>
      <c r="H925" s="209"/>
      <c r="I925" s="209"/>
      <c r="J925" s="209"/>
      <c r="K925" s="209"/>
      <c r="L925" s="209"/>
      <c r="M925" s="209"/>
      <c r="N925" s="209"/>
      <c r="O925" s="209"/>
      <c r="P925" s="209"/>
      <c r="Q925" s="209"/>
      <c r="R925" s="209"/>
      <c r="S925" s="209"/>
      <c r="T925" s="209"/>
      <c r="U925" s="209"/>
      <c r="V925" s="209"/>
      <c r="W925" s="209"/>
      <c r="X925" s="209"/>
      <c r="Y925" s="209"/>
      <c r="Z925" s="209"/>
      <c r="AA925" s="209"/>
      <c r="AB925" s="209"/>
      <c r="AC925" s="209"/>
      <c r="AD925" s="209"/>
      <c r="AE925" s="209"/>
      <c r="AF925" s="209"/>
      <c r="AG925" s="209"/>
      <c r="AH925" s="209"/>
      <c r="AI925" s="209"/>
      <c r="AJ925" s="209"/>
      <c r="AK925" s="209"/>
      <c r="AL925" s="209"/>
      <c r="AM925" s="209"/>
      <c r="AN925" s="209"/>
      <c r="AO925" s="209"/>
      <c r="AP925" s="209"/>
      <c r="AQ925" s="209"/>
    </row>
    <row r="926" spans="1:43">
      <c r="A926" s="209"/>
      <c r="B926" s="209"/>
      <c r="C926" s="209"/>
      <c r="D926" s="209"/>
      <c r="E926" s="209"/>
      <c r="F926" s="209"/>
      <c r="G926" s="209"/>
      <c r="H926" s="209"/>
      <c r="I926" s="209"/>
      <c r="J926" s="209"/>
      <c r="K926" s="209"/>
      <c r="L926" s="209"/>
      <c r="M926" s="209"/>
      <c r="N926" s="209"/>
      <c r="O926" s="209"/>
      <c r="P926" s="209"/>
      <c r="Q926" s="209"/>
      <c r="R926" s="209"/>
      <c r="S926" s="209"/>
      <c r="T926" s="209"/>
      <c r="U926" s="209"/>
      <c r="V926" s="209"/>
      <c r="W926" s="209"/>
      <c r="X926" s="209"/>
      <c r="Y926" s="209"/>
      <c r="Z926" s="209"/>
      <c r="AA926" s="209"/>
      <c r="AB926" s="209"/>
      <c r="AC926" s="209"/>
      <c r="AD926" s="209"/>
      <c r="AE926" s="209"/>
      <c r="AF926" s="209"/>
      <c r="AG926" s="209"/>
      <c r="AH926" s="209"/>
      <c r="AI926" s="209"/>
      <c r="AJ926" s="209"/>
      <c r="AK926" s="209"/>
      <c r="AL926" s="209"/>
      <c r="AM926" s="209"/>
      <c r="AN926" s="209"/>
      <c r="AO926" s="209"/>
      <c r="AP926" s="209"/>
      <c r="AQ926" s="209"/>
    </row>
    <row r="927" spans="1:43">
      <c r="A927" s="209"/>
      <c r="B927" s="209"/>
      <c r="C927" s="209"/>
      <c r="D927" s="209"/>
      <c r="E927" s="209"/>
      <c r="F927" s="209"/>
      <c r="G927" s="209"/>
      <c r="H927" s="209"/>
      <c r="I927" s="209"/>
      <c r="J927" s="209"/>
      <c r="K927" s="209"/>
      <c r="L927" s="209"/>
      <c r="M927" s="209"/>
      <c r="N927" s="209"/>
      <c r="O927" s="209"/>
      <c r="P927" s="209"/>
      <c r="Q927" s="209"/>
      <c r="R927" s="209"/>
      <c r="S927" s="209"/>
      <c r="T927" s="209"/>
      <c r="U927" s="209"/>
      <c r="V927" s="209"/>
      <c r="W927" s="209"/>
      <c r="X927" s="209"/>
      <c r="Y927" s="209"/>
      <c r="Z927" s="209"/>
      <c r="AA927" s="209"/>
      <c r="AB927" s="209"/>
      <c r="AC927" s="209"/>
      <c r="AD927" s="209"/>
      <c r="AE927" s="209"/>
      <c r="AF927" s="209"/>
      <c r="AG927" s="209"/>
      <c r="AH927" s="209"/>
      <c r="AI927" s="209"/>
      <c r="AJ927" s="209"/>
      <c r="AK927" s="209"/>
      <c r="AL927" s="209"/>
      <c r="AM927" s="209"/>
      <c r="AN927" s="209"/>
      <c r="AO927" s="209"/>
      <c r="AP927" s="209"/>
      <c r="AQ927" s="209"/>
    </row>
    <row r="928" spans="1:43">
      <c r="A928" s="209"/>
      <c r="B928" s="209"/>
      <c r="C928" s="209"/>
      <c r="D928" s="209"/>
      <c r="E928" s="209"/>
      <c r="F928" s="209"/>
      <c r="G928" s="209"/>
      <c r="H928" s="209"/>
      <c r="I928" s="209"/>
      <c r="J928" s="209"/>
      <c r="K928" s="209"/>
      <c r="L928" s="209"/>
      <c r="M928" s="209"/>
      <c r="N928" s="209"/>
      <c r="O928" s="209"/>
      <c r="P928" s="209"/>
      <c r="Q928" s="209"/>
      <c r="R928" s="209"/>
      <c r="S928" s="209"/>
      <c r="T928" s="209"/>
      <c r="U928" s="209"/>
      <c r="V928" s="209"/>
      <c r="W928" s="209"/>
      <c r="X928" s="209"/>
      <c r="Y928" s="209"/>
      <c r="Z928" s="209"/>
      <c r="AA928" s="209"/>
      <c r="AB928" s="209"/>
      <c r="AC928" s="209"/>
      <c r="AD928" s="209"/>
      <c r="AE928" s="209"/>
      <c r="AF928" s="209"/>
      <c r="AG928" s="209"/>
      <c r="AH928" s="209"/>
      <c r="AI928" s="209"/>
      <c r="AJ928" s="209"/>
      <c r="AK928" s="209"/>
      <c r="AL928" s="209"/>
      <c r="AM928" s="209"/>
      <c r="AN928" s="209"/>
      <c r="AO928" s="209"/>
      <c r="AP928" s="209"/>
      <c r="AQ928" s="209"/>
    </row>
    <row r="929" spans="1:43">
      <c r="A929" s="209"/>
      <c r="B929" s="209"/>
      <c r="C929" s="209"/>
      <c r="D929" s="209"/>
      <c r="E929" s="209"/>
      <c r="F929" s="209"/>
      <c r="G929" s="209"/>
      <c r="H929" s="209"/>
      <c r="I929" s="209"/>
      <c r="J929" s="209"/>
      <c r="K929" s="209"/>
      <c r="L929" s="209"/>
      <c r="M929" s="209"/>
      <c r="N929" s="209"/>
      <c r="O929" s="209"/>
      <c r="P929" s="209"/>
      <c r="Q929" s="209"/>
      <c r="R929" s="209"/>
      <c r="S929" s="209"/>
      <c r="T929" s="209"/>
      <c r="U929" s="209"/>
      <c r="V929" s="209"/>
      <c r="W929" s="209"/>
      <c r="X929" s="209"/>
      <c r="Y929" s="209"/>
      <c r="Z929" s="209"/>
      <c r="AA929" s="209"/>
      <c r="AB929" s="209"/>
      <c r="AC929" s="209"/>
      <c r="AD929" s="209"/>
      <c r="AE929" s="209"/>
      <c r="AF929" s="209"/>
      <c r="AG929" s="209"/>
      <c r="AH929" s="209"/>
      <c r="AI929" s="209"/>
      <c r="AJ929" s="209"/>
      <c r="AK929" s="209"/>
      <c r="AL929" s="209"/>
      <c r="AM929" s="209"/>
      <c r="AN929" s="209"/>
      <c r="AO929" s="209"/>
      <c r="AP929" s="209"/>
      <c r="AQ929" s="209"/>
    </row>
    <row r="930" spans="1:43">
      <c r="A930" s="209"/>
      <c r="B930" s="209"/>
      <c r="C930" s="209"/>
      <c r="D930" s="209"/>
      <c r="E930" s="209"/>
      <c r="F930" s="209"/>
      <c r="G930" s="209"/>
      <c r="H930" s="209"/>
      <c r="I930" s="209"/>
      <c r="J930" s="209"/>
      <c r="K930" s="209"/>
      <c r="L930" s="209"/>
      <c r="M930" s="209"/>
      <c r="N930" s="209"/>
      <c r="O930" s="209"/>
      <c r="P930" s="209"/>
      <c r="Q930" s="209"/>
      <c r="R930" s="209"/>
      <c r="S930" s="209"/>
      <c r="T930" s="209"/>
      <c r="U930" s="209"/>
      <c r="V930" s="209"/>
      <c r="W930" s="209"/>
      <c r="X930" s="209"/>
      <c r="Y930" s="209"/>
      <c r="Z930" s="209"/>
      <c r="AA930" s="209"/>
      <c r="AB930" s="209"/>
      <c r="AC930" s="209"/>
      <c r="AD930" s="209"/>
      <c r="AE930" s="209"/>
      <c r="AF930" s="209"/>
      <c r="AG930" s="209"/>
      <c r="AH930" s="209"/>
      <c r="AI930" s="209"/>
      <c r="AJ930" s="209"/>
      <c r="AK930" s="209"/>
      <c r="AL930" s="209"/>
      <c r="AM930" s="209"/>
      <c r="AN930" s="209"/>
      <c r="AO930" s="209"/>
      <c r="AP930" s="209"/>
      <c r="AQ930" s="209"/>
    </row>
    <row r="931" spans="1:43">
      <c r="A931" s="209"/>
      <c r="B931" s="209"/>
      <c r="C931" s="209"/>
      <c r="D931" s="209"/>
      <c r="E931" s="209"/>
      <c r="F931" s="209"/>
      <c r="G931" s="209"/>
      <c r="H931" s="209"/>
      <c r="I931" s="209"/>
      <c r="J931" s="209"/>
      <c r="K931" s="209"/>
      <c r="L931" s="209"/>
      <c r="M931" s="209"/>
      <c r="N931" s="209"/>
      <c r="O931" s="209"/>
      <c r="P931" s="209"/>
      <c r="Q931" s="209"/>
      <c r="R931" s="209"/>
      <c r="S931" s="209"/>
      <c r="T931" s="209"/>
      <c r="U931" s="209"/>
      <c r="V931" s="209"/>
      <c r="W931" s="209"/>
      <c r="X931" s="209"/>
      <c r="Y931" s="209"/>
      <c r="Z931" s="209"/>
      <c r="AA931" s="209"/>
      <c r="AB931" s="209"/>
      <c r="AC931" s="209"/>
      <c r="AD931" s="209"/>
      <c r="AE931" s="209"/>
      <c r="AF931" s="209"/>
      <c r="AG931" s="209"/>
      <c r="AH931" s="209"/>
      <c r="AI931" s="209"/>
      <c r="AJ931" s="209"/>
      <c r="AK931" s="209"/>
      <c r="AL931" s="209"/>
      <c r="AM931" s="209"/>
      <c r="AN931" s="209"/>
      <c r="AO931" s="209"/>
      <c r="AP931" s="209"/>
      <c r="AQ931" s="209"/>
    </row>
    <row r="932" spans="1:43">
      <c r="A932" s="209"/>
      <c r="B932" s="209"/>
      <c r="C932" s="209"/>
      <c r="D932" s="209"/>
      <c r="E932" s="209"/>
      <c r="F932" s="209"/>
      <c r="G932" s="209"/>
      <c r="H932" s="209"/>
      <c r="I932" s="209"/>
      <c r="J932" s="209"/>
      <c r="K932" s="209"/>
      <c r="L932" s="209"/>
      <c r="M932" s="209"/>
      <c r="N932" s="209"/>
      <c r="O932" s="209"/>
      <c r="P932" s="209"/>
      <c r="Q932" s="209"/>
      <c r="R932" s="209"/>
      <c r="S932" s="209"/>
      <c r="T932" s="209"/>
      <c r="U932" s="209"/>
      <c r="V932" s="209"/>
      <c r="W932" s="209"/>
      <c r="X932" s="209"/>
      <c r="Y932" s="209"/>
      <c r="Z932" s="209"/>
      <c r="AA932" s="209"/>
      <c r="AB932" s="209"/>
      <c r="AC932" s="209"/>
      <c r="AD932" s="209"/>
      <c r="AE932" s="209"/>
      <c r="AF932" s="209"/>
      <c r="AG932" s="209"/>
      <c r="AH932" s="209"/>
      <c r="AI932" s="209"/>
      <c r="AJ932" s="209"/>
      <c r="AK932" s="209"/>
      <c r="AL932" s="209"/>
      <c r="AM932" s="209"/>
      <c r="AN932" s="209"/>
      <c r="AO932" s="209"/>
      <c r="AP932" s="209"/>
      <c r="AQ932" s="209"/>
    </row>
    <row r="933" spans="1:43">
      <c r="A933" s="209"/>
      <c r="B933" s="209"/>
      <c r="C933" s="209"/>
      <c r="D933" s="209"/>
      <c r="E933" s="209"/>
      <c r="F933" s="209"/>
      <c r="G933" s="209"/>
      <c r="H933" s="209"/>
      <c r="I933" s="209"/>
      <c r="J933" s="209"/>
      <c r="K933" s="209"/>
      <c r="L933" s="209"/>
      <c r="M933" s="209"/>
      <c r="N933" s="209"/>
      <c r="O933" s="209"/>
      <c r="P933" s="209"/>
      <c r="Q933" s="209"/>
      <c r="R933" s="209"/>
      <c r="S933" s="209"/>
      <c r="T933" s="209"/>
      <c r="U933" s="209"/>
      <c r="V933" s="209"/>
      <c r="W933" s="209"/>
      <c r="X933" s="209"/>
      <c r="Y933" s="209"/>
      <c r="Z933" s="209"/>
      <c r="AA933" s="209"/>
      <c r="AB933" s="209"/>
      <c r="AC933" s="209"/>
      <c r="AD933" s="209"/>
      <c r="AE933" s="209"/>
      <c r="AF933" s="209"/>
      <c r="AG933" s="209"/>
      <c r="AH933" s="209"/>
      <c r="AI933" s="209"/>
      <c r="AJ933" s="209"/>
      <c r="AK933" s="209"/>
      <c r="AL933" s="209"/>
      <c r="AM933" s="209"/>
      <c r="AN933" s="209"/>
      <c r="AO933" s="209"/>
      <c r="AP933" s="209"/>
      <c r="AQ933" s="209"/>
    </row>
    <row r="934" spans="1:43">
      <c r="A934" s="209"/>
      <c r="B934" s="209"/>
      <c r="C934" s="209"/>
      <c r="D934" s="209"/>
      <c r="E934" s="209"/>
      <c r="F934" s="209"/>
      <c r="G934" s="209"/>
      <c r="H934" s="209"/>
      <c r="I934" s="209"/>
      <c r="J934" s="209"/>
      <c r="K934" s="209"/>
      <c r="L934" s="209"/>
      <c r="M934" s="209"/>
      <c r="N934" s="209"/>
      <c r="O934" s="209"/>
      <c r="P934" s="209"/>
      <c r="Q934" s="209"/>
      <c r="R934" s="209"/>
      <c r="S934" s="209"/>
      <c r="T934" s="209"/>
      <c r="U934" s="209"/>
      <c r="V934" s="209"/>
      <c r="W934" s="209"/>
      <c r="X934" s="209"/>
      <c r="Y934" s="209"/>
      <c r="Z934" s="209"/>
      <c r="AA934" s="209"/>
      <c r="AB934" s="209"/>
      <c r="AC934" s="209"/>
      <c r="AD934" s="209"/>
      <c r="AE934" s="209"/>
      <c r="AF934" s="209"/>
      <c r="AG934" s="209"/>
      <c r="AH934" s="209"/>
      <c r="AI934" s="209"/>
      <c r="AJ934" s="209"/>
      <c r="AK934" s="209"/>
      <c r="AL934" s="209"/>
      <c r="AM934" s="209"/>
      <c r="AN934" s="209"/>
      <c r="AO934" s="209"/>
      <c r="AP934" s="209"/>
      <c r="AQ934" s="209"/>
    </row>
    <row r="935" spans="1:43">
      <c r="A935" s="209"/>
      <c r="B935" s="209"/>
      <c r="C935" s="209"/>
      <c r="D935" s="209"/>
      <c r="E935" s="209"/>
      <c r="F935" s="209"/>
      <c r="G935" s="209"/>
      <c r="H935" s="209"/>
      <c r="I935" s="209"/>
      <c r="J935" s="209"/>
      <c r="K935" s="209"/>
      <c r="L935" s="209"/>
      <c r="M935" s="209"/>
      <c r="N935" s="209"/>
      <c r="O935" s="209"/>
      <c r="P935" s="209"/>
      <c r="Q935" s="209"/>
      <c r="R935" s="209"/>
      <c r="S935" s="209"/>
      <c r="T935" s="209"/>
      <c r="U935" s="209"/>
      <c r="V935" s="209"/>
      <c r="W935" s="209"/>
      <c r="X935" s="209"/>
      <c r="Y935" s="209"/>
      <c r="Z935" s="209"/>
      <c r="AA935" s="209"/>
      <c r="AB935" s="209"/>
      <c r="AC935" s="209"/>
      <c r="AD935" s="209"/>
      <c r="AE935" s="209"/>
      <c r="AF935" s="209"/>
      <c r="AG935" s="209"/>
      <c r="AH935" s="209"/>
      <c r="AI935" s="209"/>
      <c r="AJ935" s="209"/>
      <c r="AK935" s="209"/>
      <c r="AL935" s="209"/>
      <c r="AM935" s="209"/>
      <c r="AN935" s="209"/>
      <c r="AO935" s="209"/>
      <c r="AP935" s="209"/>
      <c r="AQ935" s="209"/>
    </row>
    <row r="936" spans="1:43">
      <c r="A936" s="209"/>
      <c r="B936" s="209"/>
      <c r="C936" s="209"/>
      <c r="D936" s="209"/>
      <c r="E936" s="209"/>
      <c r="F936" s="209"/>
      <c r="G936" s="209"/>
      <c r="H936" s="209"/>
      <c r="I936" s="209"/>
      <c r="J936" s="209"/>
      <c r="K936" s="209"/>
      <c r="L936" s="209"/>
      <c r="M936" s="209"/>
      <c r="N936" s="209"/>
      <c r="O936" s="209"/>
      <c r="P936" s="209"/>
      <c r="Q936" s="209"/>
      <c r="R936" s="209"/>
      <c r="S936" s="209"/>
      <c r="T936" s="209"/>
      <c r="U936" s="209"/>
      <c r="V936" s="209"/>
      <c r="W936" s="209"/>
      <c r="X936" s="209"/>
      <c r="Y936" s="209"/>
      <c r="Z936" s="209"/>
      <c r="AA936" s="209"/>
      <c r="AB936" s="209"/>
      <c r="AC936" s="209"/>
      <c r="AD936" s="209"/>
      <c r="AE936" s="209"/>
      <c r="AF936" s="209"/>
      <c r="AG936" s="209"/>
      <c r="AH936" s="209"/>
      <c r="AI936" s="209"/>
      <c r="AJ936" s="209"/>
      <c r="AK936" s="209"/>
      <c r="AL936" s="209"/>
      <c r="AM936" s="209"/>
      <c r="AN936" s="209"/>
      <c r="AO936" s="209"/>
      <c r="AP936" s="209"/>
      <c r="AQ936" s="209"/>
    </row>
    <row r="937" spans="1:43">
      <c r="A937" s="209"/>
      <c r="B937" s="209"/>
      <c r="C937" s="209"/>
      <c r="D937" s="209"/>
      <c r="E937" s="209"/>
      <c r="F937" s="209"/>
      <c r="G937" s="209"/>
      <c r="H937" s="209"/>
      <c r="I937" s="209"/>
      <c r="J937" s="209"/>
      <c r="K937" s="209"/>
      <c r="L937" s="209"/>
      <c r="M937" s="209"/>
      <c r="N937" s="209"/>
      <c r="O937" s="209"/>
      <c r="P937" s="209"/>
      <c r="Q937" s="209"/>
      <c r="R937" s="209"/>
      <c r="S937" s="209"/>
      <c r="T937" s="209"/>
      <c r="U937" s="209"/>
      <c r="V937" s="209"/>
      <c r="W937" s="209"/>
      <c r="X937" s="209"/>
      <c r="Y937" s="209"/>
      <c r="Z937" s="209"/>
      <c r="AA937" s="209"/>
      <c r="AB937" s="209"/>
      <c r="AC937" s="209"/>
      <c r="AD937" s="209"/>
      <c r="AE937" s="209"/>
      <c r="AF937" s="209"/>
      <c r="AG937" s="209"/>
      <c r="AH937" s="209"/>
      <c r="AI937" s="209"/>
      <c r="AJ937" s="209"/>
      <c r="AK937" s="209"/>
      <c r="AL937" s="209"/>
      <c r="AM937" s="209"/>
      <c r="AN937" s="209"/>
      <c r="AO937" s="209"/>
      <c r="AP937" s="209"/>
      <c r="AQ937" s="209"/>
    </row>
    <row r="938" spans="1:43">
      <c r="A938" s="209"/>
      <c r="B938" s="209"/>
      <c r="C938" s="209"/>
      <c r="D938" s="209"/>
      <c r="E938" s="209"/>
      <c r="F938" s="209"/>
      <c r="G938" s="209"/>
      <c r="H938" s="209"/>
      <c r="I938" s="209"/>
      <c r="J938" s="209"/>
      <c r="K938" s="209"/>
      <c r="L938" s="209"/>
      <c r="M938" s="209"/>
      <c r="N938" s="209"/>
      <c r="O938" s="209"/>
      <c r="P938" s="209"/>
      <c r="Q938" s="209"/>
      <c r="R938" s="209"/>
      <c r="S938" s="209"/>
      <c r="T938" s="209"/>
      <c r="U938" s="209"/>
      <c r="V938" s="209"/>
      <c r="W938" s="209"/>
      <c r="X938" s="209"/>
      <c r="Y938" s="209"/>
      <c r="Z938" s="209"/>
      <c r="AA938" s="209"/>
      <c r="AB938" s="209"/>
      <c r="AC938" s="209"/>
      <c r="AD938" s="209"/>
      <c r="AE938" s="209"/>
      <c r="AF938" s="209"/>
      <c r="AG938" s="209"/>
      <c r="AH938" s="209"/>
      <c r="AI938" s="209"/>
      <c r="AJ938" s="209"/>
      <c r="AK938" s="209"/>
      <c r="AL938" s="209"/>
      <c r="AM938" s="209"/>
      <c r="AN938" s="209"/>
      <c r="AO938" s="209"/>
      <c r="AP938" s="209"/>
      <c r="AQ938" s="209"/>
    </row>
    <row r="939" spans="1:43">
      <c r="A939" s="209"/>
      <c r="B939" s="209"/>
      <c r="C939" s="209"/>
      <c r="D939" s="209"/>
      <c r="E939" s="209"/>
      <c r="F939" s="209"/>
      <c r="G939" s="209"/>
      <c r="H939" s="209"/>
      <c r="I939" s="209"/>
      <c r="J939" s="209"/>
      <c r="K939" s="209"/>
      <c r="L939" s="209"/>
      <c r="M939" s="209"/>
      <c r="N939" s="209"/>
      <c r="O939" s="209"/>
      <c r="P939" s="209"/>
      <c r="Q939" s="209"/>
      <c r="R939" s="209"/>
      <c r="S939" s="209"/>
      <c r="T939" s="209"/>
      <c r="U939" s="209"/>
      <c r="V939" s="209"/>
      <c r="W939" s="209"/>
      <c r="X939" s="209"/>
      <c r="Y939" s="209"/>
      <c r="Z939" s="209"/>
      <c r="AA939" s="209"/>
      <c r="AB939" s="209"/>
      <c r="AC939" s="209"/>
      <c r="AD939" s="209"/>
      <c r="AE939" s="209"/>
      <c r="AF939" s="209"/>
      <c r="AG939" s="209"/>
      <c r="AH939" s="209"/>
      <c r="AI939" s="209"/>
      <c r="AJ939" s="209"/>
      <c r="AK939" s="209"/>
      <c r="AL939" s="209"/>
      <c r="AM939" s="209"/>
      <c r="AN939" s="209"/>
      <c r="AO939" s="209"/>
      <c r="AP939" s="209"/>
      <c r="AQ939" s="209"/>
    </row>
    <row r="940" spans="1:43">
      <c r="A940" s="209"/>
      <c r="B940" s="209"/>
      <c r="C940" s="209"/>
      <c r="D940" s="209"/>
      <c r="E940" s="209"/>
      <c r="F940" s="209"/>
      <c r="G940" s="209"/>
      <c r="H940" s="209"/>
      <c r="I940" s="209"/>
      <c r="J940" s="209"/>
      <c r="K940" s="209"/>
      <c r="L940" s="209"/>
      <c r="M940" s="209"/>
      <c r="N940" s="209"/>
      <c r="O940" s="209"/>
      <c r="P940" s="209"/>
      <c r="Q940" s="209"/>
      <c r="R940" s="209"/>
      <c r="S940" s="209"/>
      <c r="T940" s="209"/>
      <c r="U940" s="209"/>
      <c r="V940" s="209"/>
      <c r="W940" s="209"/>
      <c r="X940" s="209"/>
      <c r="Y940" s="209"/>
      <c r="Z940" s="209"/>
      <c r="AA940" s="209"/>
      <c r="AB940" s="209"/>
      <c r="AC940" s="209"/>
      <c r="AD940" s="209"/>
      <c r="AE940" s="209"/>
      <c r="AF940" s="209"/>
      <c r="AG940" s="209"/>
      <c r="AH940" s="209"/>
      <c r="AI940" s="209"/>
      <c r="AJ940" s="209"/>
      <c r="AK940" s="209"/>
      <c r="AL940" s="209"/>
      <c r="AM940" s="209"/>
      <c r="AN940" s="209"/>
      <c r="AO940" s="209"/>
      <c r="AP940" s="209"/>
      <c r="AQ940" s="209"/>
    </row>
    <row r="941" spans="1:43">
      <c r="A941" s="209"/>
      <c r="B941" s="209"/>
      <c r="C941" s="209"/>
      <c r="D941" s="209"/>
      <c r="E941" s="209"/>
      <c r="F941" s="209"/>
      <c r="G941" s="209"/>
      <c r="H941" s="209"/>
      <c r="I941" s="209"/>
      <c r="J941" s="209"/>
      <c r="K941" s="209"/>
      <c r="L941" s="209"/>
      <c r="M941" s="209"/>
      <c r="N941" s="209"/>
      <c r="O941" s="209"/>
      <c r="P941" s="209"/>
      <c r="Q941" s="209"/>
      <c r="R941" s="209"/>
      <c r="S941" s="209"/>
      <c r="T941" s="209"/>
      <c r="U941" s="209"/>
      <c r="V941" s="209"/>
      <c r="W941" s="209"/>
      <c r="X941" s="209"/>
      <c r="Y941" s="209"/>
      <c r="Z941" s="209"/>
      <c r="AA941" s="209"/>
      <c r="AB941" s="209"/>
      <c r="AC941" s="209"/>
      <c r="AD941" s="209"/>
      <c r="AE941" s="209"/>
      <c r="AF941" s="209"/>
      <c r="AG941" s="209"/>
      <c r="AH941" s="209"/>
      <c r="AI941" s="209"/>
      <c r="AJ941" s="209"/>
      <c r="AK941" s="209"/>
      <c r="AL941" s="209"/>
      <c r="AM941" s="209"/>
      <c r="AN941" s="209"/>
      <c r="AO941" s="209"/>
      <c r="AP941" s="209"/>
      <c r="AQ941" s="209"/>
    </row>
    <row r="942" spans="1:43">
      <c r="A942" s="209"/>
      <c r="B942" s="209"/>
      <c r="C942" s="209"/>
      <c r="D942" s="209"/>
      <c r="E942" s="209"/>
      <c r="F942" s="209"/>
      <c r="G942" s="209"/>
      <c r="H942" s="209"/>
      <c r="I942" s="209"/>
      <c r="J942" s="209"/>
      <c r="K942" s="209"/>
      <c r="L942" s="209"/>
      <c r="M942" s="209"/>
      <c r="N942" s="209"/>
      <c r="O942" s="209"/>
      <c r="P942" s="209"/>
      <c r="Q942" s="209"/>
      <c r="R942" s="209"/>
      <c r="S942" s="209"/>
      <c r="T942" s="209"/>
      <c r="U942" s="209"/>
      <c r="V942" s="209"/>
      <c r="W942" s="209"/>
      <c r="X942" s="209"/>
      <c r="Y942" s="209"/>
      <c r="Z942" s="209"/>
      <c r="AA942" s="209"/>
      <c r="AB942" s="209"/>
      <c r="AC942" s="209"/>
      <c r="AD942" s="209"/>
      <c r="AE942" s="209"/>
      <c r="AF942" s="209"/>
      <c r="AG942" s="209"/>
      <c r="AH942" s="209"/>
      <c r="AI942" s="209"/>
      <c r="AJ942" s="209"/>
      <c r="AK942" s="209"/>
      <c r="AL942" s="209"/>
      <c r="AM942" s="209"/>
      <c r="AN942" s="209"/>
      <c r="AO942" s="209"/>
      <c r="AP942" s="209"/>
      <c r="AQ942" s="209"/>
    </row>
    <row r="943" spans="1:43">
      <c r="A943" s="209"/>
      <c r="B943" s="209"/>
      <c r="C943" s="209"/>
      <c r="D943" s="209"/>
      <c r="E943" s="209"/>
      <c r="F943" s="209"/>
      <c r="G943" s="209"/>
      <c r="H943" s="209"/>
      <c r="I943" s="209"/>
      <c r="J943" s="209"/>
      <c r="K943" s="209"/>
      <c r="L943" s="209"/>
      <c r="M943" s="209"/>
      <c r="N943" s="209"/>
      <c r="O943" s="209"/>
      <c r="P943" s="209"/>
      <c r="Q943" s="209"/>
      <c r="R943" s="209"/>
      <c r="S943" s="209"/>
      <c r="T943" s="209"/>
      <c r="U943" s="209"/>
      <c r="V943" s="209"/>
      <c r="W943" s="209"/>
      <c r="X943" s="209"/>
      <c r="Y943" s="209"/>
      <c r="Z943" s="209"/>
      <c r="AA943" s="209"/>
      <c r="AB943" s="209"/>
      <c r="AC943" s="209"/>
      <c r="AD943" s="209"/>
      <c r="AE943" s="209"/>
      <c r="AF943" s="209"/>
      <c r="AG943" s="209"/>
      <c r="AH943" s="209"/>
      <c r="AI943" s="209"/>
      <c r="AJ943" s="209"/>
      <c r="AK943" s="209"/>
      <c r="AL943" s="209"/>
      <c r="AM943" s="209"/>
      <c r="AN943" s="209"/>
      <c r="AO943" s="209"/>
      <c r="AP943" s="209"/>
      <c r="AQ943" s="209"/>
    </row>
    <row r="944" spans="1:43">
      <c r="A944" s="209"/>
      <c r="B944" s="209"/>
      <c r="C944" s="209"/>
      <c r="D944" s="209"/>
      <c r="E944" s="209"/>
      <c r="F944" s="209"/>
      <c r="G944" s="209"/>
      <c r="H944" s="209"/>
      <c r="I944" s="209"/>
      <c r="J944" s="209"/>
      <c r="K944" s="209"/>
      <c r="L944" s="209"/>
      <c r="M944" s="209"/>
      <c r="N944" s="209"/>
      <c r="O944" s="209"/>
      <c r="P944" s="209"/>
      <c r="Q944" s="209"/>
      <c r="R944" s="209"/>
      <c r="S944" s="209"/>
      <c r="T944" s="209"/>
      <c r="U944" s="209"/>
      <c r="V944" s="209"/>
      <c r="W944" s="209"/>
      <c r="X944" s="209"/>
      <c r="Y944" s="209"/>
      <c r="Z944" s="209"/>
      <c r="AA944" s="209"/>
      <c r="AB944" s="209"/>
      <c r="AC944" s="209"/>
      <c r="AD944" s="209"/>
      <c r="AE944" s="209"/>
      <c r="AF944" s="209"/>
      <c r="AG944" s="209"/>
      <c r="AH944" s="209"/>
      <c r="AI944" s="209"/>
      <c r="AJ944" s="209"/>
      <c r="AK944" s="209"/>
      <c r="AL944" s="209"/>
      <c r="AM944" s="209"/>
      <c r="AN944" s="209"/>
      <c r="AO944" s="209"/>
      <c r="AP944" s="209"/>
      <c r="AQ944" s="209"/>
    </row>
    <row r="945" spans="1:43">
      <c r="A945" s="209"/>
      <c r="B945" s="209"/>
      <c r="C945" s="209"/>
      <c r="D945" s="209"/>
      <c r="E945" s="209"/>
      <c r="F945" s="209"/>
      <c r="G945" s="209"/>
      <c r="H945" s="209"/>
      <c r="I945" s="209"/>
      <c r="J945" s="209"/>
      <c r="K945" s="209"/>
      <c r="L945" s="209"/>
      <c r="M945" s="209"/>
      <c r="N945" s="209"/>
      <c r="O945" s="209"/>
      <c r="P945" s="209"/>
      <c r="Q945" s="209"/>
      <c r="R945" s="209"/>
      <c r="S945" s="209"/>
      <c r="T945" s="209"/>
      <c r="U945" s="209"/>
      <c r="V945" s="209"/>
      <c r="W945" s="209"/>
      <c r="X945" s="209"/>
      <c r="Y945" s="209"/>
      <c r="Z945" s="209"/>
      <c r="AA945" s="209"/>
      <c r="AB945" s="209"/>
      <c r="AC945" s="209"/>
      <c r="AD945" s="209"/>
      <c r="AE945" s="209"/>
      <c r="AF945" s="209"/>
      <c r="AG945" s="209"/>
      <c r="AH945" s="209"/>
      <c r="AI945" s="209"/>
      <c r="AJ945" s="209"/>
      <c r="AK945" s="209"/>
      <c r="AL945" s="209"/>
      <c r="AM945" s="209"/>
      <c r="AN945" s="209"/>
      <c r="AO945" s="209"/>
      <c r="AP945" s="209"/>
      <c r="AQ945" s="209"/>
    </row>
    <row r="946" spans="1:43">
      <c r="A946" s="209"/>
      <c r="B946" s="209"/>
      <c r="C946" s="209"/>
      <c r="D946" s="209"/>
      <c r="E946" s="209"/>
      <c r="F946" s="209"/>
      <c r="G946" s="209"/>
      <c r="H946" s="209"/>
      <c r="I946" s="209"/>
      <c r="J946" s="209"/>
      <c r="K946" s="209"/>
      <c r="L946" s="209"/>
      <c r="M946" s="209"/>
      <c r="N946" s="209"/>
      <c r="O946" s="209"/>
      <c r="P946" s="209"/>
      <c r="Q946" s="209"/>
      <c r="R946" s="209"/>
      <c r="S946" s="209"/>
      <c r="T946" s="209"/>
      <c r="U946" s="209"/>
      <c r="V946" s="209"/>
      <c r="W946" s="209"/>
      <c r="X946" s="209"/>
      <c r="Y946" s="209"/>
      <c r="Z946" s="209"/>
      <c r="AA946" s="209"/>
      <c r="AB946" s="209"/>
      <c r="AC946" s="209"/>
      <c r="AD946" s="209"/>
      <c r="AE946" s="209"/>
      <c r="AF946" s="209"/>
      <c r="AG946" s="209"/>
      <c r="AH946" s="209"/>
      <c r="AI946" s="209"/>
      <c r="AJ946" s="209"/>
      <c r="AK946" s="209"/>
      <c r="AL946" s="209"/>
      <c r="AM946" s="209"/>
      <c r="AN946" s="209"/>
      <c r="AO946" s="209"/>
      <c r="AP946" s="209"/>
      <c r="AQ946" s="209"/>
    </row>
    <row r="947" spans="1:43">
      <c r="A947" s="209"/>
      <c r="B947" s="209"/>
      <c r="C947" s="209"/>
      <c r="D947" s="209"/>
      <c r="E947" s="209"/>
      <c r="F947" s="209"/>
      <c r="G947" s="209"/>
      <c r="H947" s="209"/>
      <c r="I947" s="209"/>
      <c r="J947" s="209"/>
      <c r="K947" s="209"/>
      <c r="L947" s="209"/>
      <c r="M947" s="209"/>
      <c r="N947" s="209"/>
      <c r="O947" s="209"/>
      <c r="P947" s="209"/>
      <c r="Q947" s="209"/>
      <c r="R947" s="209"/>
      <c r="S947" s="209"/>
      <c r="T947" s="209"/>
      <c r="U947" s="209"/>
      <c r="V947" s="209"/>
      <c r="W947" s="209"/>
      <c r="X947" s="209"/>
      <c r="Y947" s="209"/>
      <c r="Z947" s="209"/>
      <c r="AA947" s="209"/>
      <c r="AB947" s="209"/>
      <c r="AC947" s="209"/>
      <c r="AD947" s="209"/>
      <c r="AE947" s="209"/>
      <c r="AF947" s="209"/>
      <c r="AG947" s="209"/>
      <c r="AH947" s="209"/>
      <c r="AI947" s="209"/>
      <c r="AJ947" s="209"/>
      <c r="AK947" s="209"/>
      <c r="AL947" s="209"/>
      <c r="AM947" s="209"/>
      <c r="AN947" s="209"/>
      <c r="AO947" s="209"/>
      <c r="AP947" s="209"/>
      <c r="AQ947" s="209"/>
    </row>
    <row r="948" spans="1:43">
      <c r="A948" s="209"/>
      <c r="B948" s="209"/>
      <c r="C948" s="209"/>
      <c r="D948" s="209"/>
      <c r="E948" s="209"/>
      <c r="F948" s="209"/>
      <c r="G948" s="209"/>
      <c r="H948" s="209"/>
      <c r="I948" s="209"/>
      <c r="J948" s="209"/>
      <c r="K948" s="209"/>
      <c r="L948" s="209"/>
      <c r="M948" s="209"/>
      <c r="N948" s="209"/>
      <c r="O948" s="209"/>
      <c r="P948" s="209"/>
      <c r="Q948" s="209"/>
      <c r="R948" s="209"/>
      <c r="S948" s="209"/>
      <c r="T948" s="209"/>
      <c r="U948" s="209"/>
      <c r="V948" s="209"/>
      <c r="W948" s="209"/>
      <c r="X948" s="209"/>
      <c r="Y948" s="209"/>
      <c r="Z948" s="209"/>
      <c r="AA948" s="209"/>
      <c r="AB948" s="209"/>
      <c r="AC948" s="209"/>
      <c r="AD948" s="209"/>
      <c r="AE948" s="209"/>
      <c r="AF948" s="209"/>
      <c r="AG948" s="209"/>
      <c r="AH948" s="209"/>
      <c r="AI948" s="209"/>
      <c r="AJ948" s="209"/>
      <c r="AK948" s="209"/>
      <c r="AL948" s="209"/>
      <c r="AM948" s="209"/>
      <c r="AN948" s="209"/>
      <c r="AO948" s="209"/>
      <c r="AP948" s="209"/>
      <c r="AQ948" s="209"/>
    </row>
    <row r="949" spans="1:43">
      <c r="A949" s="209"/>
      <c r="B949" s="209"/>
      <c r="C949" s="209"/>
      <c r="D949" s="209"/>
      <c r="E949" s="209"/>
      <c r="F949" s="209"/>
      <c r="G949" s="209"/>
      <c r="H949" s="209"/>
      <c r="I949" s="209"/>
      <c r="J949" s="209"/>
      <c r="K949" s="209"/>
      <c r="L949" s="209"/>
      <c r="M949" s="209"/>
      <c r="N949" s="209"/>
      <c r="O949" s="209"/>
      <c r="P949" s="209"/>
      <c r="Q949" s="209"/>
      <c r="R949" s="209"/>
      <c r="S949" s="209"/>
      <c r="T949" s="209"/>
      <c r="U949" s="209"/>
      <c r="V949" s="209"/>
      <c r="W949" s="209"/>
      <c r="X949" s="209"/>
      <c r="Y949" s="209"/>
      <c r="Z949" s="209"/>
      <c r="AA949" s="209"/>
      <c r="AB949" s="209"/>
      <c r="AC949" s="209"/>
      <c r="AD949" s="209"/>
      <c r="AE949" s="209"/>
      <c r="AF949" s="209"/>
      <c r="AG949" s="209"/>
      <c r="AH949" s="209"/>
      <c r="AI949" s="209"/>
      <c r="AJ949" s="209"/>
      <c r="AK949" s="209"/>
      <c r="AL949" s="209"/>
      <c r="AM949" s="209"/>
      <c r="AN949" s="209"/>
      <c r="AO949" s="209"/>
      <c r="AP949" s="209"/>
      <c r="AQ949" s="209"/>
    </row>
    <row r="950" spans="1:43">
      <c r="A950" s="209"/>
      <c r="B950" s="209"/>
      <c r="C950" s="209"/>
      <c r="D950" s="209"/>
      <c r="E950" s="209"/>
      <c r="F950" s="209"/>
      <c r="G950" s="209"/>
      <c r="H950" s="209"/>
      <c r="I950" s="209"/>
      <c r="J950" s="209"/>
      <c r="K950" s="209"/>
      <c r="L950" s="209"/>
      <c r="M950" s="209"/>
      <c r="N950" s="209"/>
      <c r="O950" s="209"/>
      <c r="P950" s="209"/>
      <c r="Q950" s="209"/>
      <c r="R950" s="209"/>
      <c r="S950" s="209"/>
      <c r="T950" s="209"/>
      <c r="U950" s="209"/>
      <c r="V950" s="209"/>
      <c r="W950" s="209"/>
      <c r="X950" s="209"/>
      <c r="Y950" s="209"/>
      <c r="Z950" s="209"/>
      <c r="AA950" s="209"/>
      <c r="AB950" s="209"/>
      <c r="AC950" s="209"/>
      <c r="AD950" s="209"/>
      <c r="AE950" s="209"/>
      <c r="AF950" s="209"/>
      <c r="AG950" s="209"/>
      <c r="AH950" s="209"/>
      <c r="AI950" s="209"/>
      <c r="AJ950" s="209"/>
      <c r="AK950" s="209"/>
      <c r="AL950" s="209"/>
      <c r="AM950" s="209"/>
      <c r="AN950" s="209"/>
      <c r="AO950" s="209"/>
      <c r="AP950" s="209"/>
      <c r="AQ950" s="209"/>
    </row>
    <row r="951" spans="1:43">
      <c r="A951" s="209"/>
      <c r="B951" s="209"/>
      <c r="C951" s="209"/>
      <c r="D951" s="209"/>
      <c r="E951" s="209"/>
      <c r="F951" s="209"/>
      <c r="G951" s="209"/>
      <c r="H951" s="209"/>
      <c r="I951" s="209"/>
      <c r="J951" s="209"/>
      <c r="K951" s="209"/>
      <c r="L951" s="209"/>
      <c r="M951" s="209"/>
      <c r="N951" s="209"/>
      <c r="O951" s="209"/>
      <c r="P951" s="209"/>
      <c r="Q951" s="209"/>
      <c r="R951" s="209"/>
      <c r="S951" s="209"/>
      <c r="T951" s="209"/>
      <c r="U951" s="209"/>
      <c r="V951" s="209"/>
      <c r="W951" s="209"/>
      <c r="X951" s="209"/>
      <c r="Y951" s="209"/>
      <c r="Z951" s="209"/>
      <c r="AA951" s="209"/>
      <c r="AB951" s="209"/>
      <c r="AC951" s="209"/>
      <c r="AD951" s="209"/>
      <c r="AE951" s="209"/>
      <c r="AF951" s="209"/>
      <c r="AG951" s="209"/>
      <c r="AH951" s="209"/>
      <c r="AI951" s="209"/>
      <c r="AJ951" s="209"/>
      <c r="AK951" s="209"/>
      <c r="AL951" s="209"/>
      <c r="AM951" s="209"/>
      <c r="AN951" s="209"/>
      <c r="AO951" s="209"/>
      <c r="AP951" s="209"/>
      <c r="AQ951" s="209"/>
    </row>
    <row r="952" spans="1:43">
      <c r="A952" s="209"/>
      <c r="B952" s="209"/>
      <c r="C952" s="209"/>
      <c r="D952" s="209"/>
      <c r="E952" s="209"/>
      <c r="F952" s="209"/>
      <c r="G952" s="209"/>
      <c r="H952" s="209"/>
      <c r="I952" s="209"/>
      <c r="J952" s="209"/>
      <c r="K952" s="209"/>
      <c r="L952" s="209"/>
      <c r="M952" s="209"/>
      <c r="N952" s="209"/>
      <c r="O952" s="209"/>
      <c r="P952" s="209"/>
      <c r="Q952" s="209"/>
      <c r="R952" s="209"/>
      <c r="S952" s="209"/>
      <c r="T952" s="209"/>
      <c r="U952" s="209"/>
      <c r="V952" s="209"/>
      <c r="W952" s="209"/>
      <c r="X952" s="209"/>
      <c r="Y952" s="209"/>
      <c r="Z952" s="209"/>
      <c r="AA952" s="209"/>
      <c r="AB952" s="209"/>
      <c r="AC952" s="209"/>
      <c r="AD952" s="209"/>
      <c r="AE952" s="209"/>
      <c r="AF952" s="209"/>
      <c r="AG952" s="209"/>
      <c r="AH952" s="209"/>
      <c r="AI952" s="209"/>
      <c r="AJ952" s="209"/>
      <c r="AK952" s="209"/>
      <c r="AL952" s="209"/>
      <c r="AM952" s="209"/>
      <c r="AN952" s="209"/>
      <c r="AO952" s="209"/>
      <c r="AP952" s="209"/>
      <c r="AQ952" s="209"/>
    </row>
    <row r="953" spans="1:43">
      <c r="A953" s="209"/>
      <c r="B953" s="209"/>
      <c r="C953" s="209"/>
      <c r="D953" s="209"/>
      <c r="E953" s="209"/>
      <c r="F953" s="209"/>
      <c r="G953" s="209"/>
      <c r="H953" s="209"/>
      <c r="I953" s="209"/>
      <c r="J953" s="209"/>
      <c r="K953" s="209"/>
      <c r="L953" s="209"/>
      <c r="M953" s="209"/>
      <c r="N953" s="209"/>
      <c r="O953" s="209"/>
      <c r="P953" s="209"/>
      <c r="Q953" s="209"/>
      <c r="R953" s="209"/>
      <c r="S953" s="209"/>
      <c r="T953" s="209"/>
      <c r="U953" s="209"/>
      <c r="V953" s="209"/>
      <c r="W953" s="209"/>
      <c r="X953" s="209"/>
      <c r="Y953" s="209"/>
      <c r="Z953" s="209"/>
      <c r="AA953" s="209"/>
      <c r="AB953" s="209"/>
      <c r="AC953" s="209"/>
      <c r="AD953" s="209"/>
      <c r="AE953" s="209"/>
      <c r="AF953" s="209"/>
      <c r="AG953" s="209"/>
      <c r="AH953" s="209"/>
      <c r="AI953" s="209"/>
      <c r="AJ953" s="209"/>
      <c r="AK953" s="209"/>
      <c r="AL953" s="209"/>
      <c r="AM953" s="209"/>
      <c r="AN953" s="209"/>
      <c r="AO953" s="209"/>
      <c r="AP953" s="209"/>
      <c r="AQ953" s="209"/>
    </row>
    <row r="954" spans="1:43">
      <c r="A954" s="209"/>
      <c r="B954" s="209"/>
      <c r="C954" s="209"/>
      <c r="D954" s="209"/>
      <c r="E954" s="209"/>
      <c r="F954" s="209"/>
      <c r="G954" s="209"/>
      <c r="H954" s="209"/>
      <c r="I954" s="209"/>
      <c r="J954" s="209"/>
      <c r="K954" s="209"/>
      <c r="L954" s="209"/>
      <c r="M954" s="209"/>
      <c r="N954" s="209"/>
      <c r="O954" s="209"/>
      <c r="P954" s="209"/>
      <c r="Q954" s="209"/>
      <c r="R954" s="209"/>
      <c r="S954" s="209"/>
      <c r="T954" s="209"/>
      <c r="U954" s="209"/>
      <c r="V954" s="209"/>
      <c r="W954" s="209"/>
      <c r="X954" s="209"/>
      <c r="Y954" s="209"/>
      <c r="Z954" s="209"/>
      <c r="AA954" s="209"/>
      <c r="AB954" s="209"/>
      <c r="AC954" s="209"/>
      <c r="AD954" s="209"/>
      <c r="AE954" s="209"/>
      <c r="AF954" s="209"/>
      <c r="AG954" s="209"/>
      <c r="AH954" s="209"/>
      <c r="AI954" s="209"/>
      <c r="AJ954" s="209"/>
      <c r="AK954" s="209"/>
      <c r="AL954" s="209"/>
      <c r="AM954" s="209"/>
      <c r="AN954" s="209"/>
      <c r="AO954" s="209"/>
      <c r="AP954" s="209"/>
      <c r="AQ954" s="209"/>
    </row>
    <row r="955" spans="1:43">
      <c r="A955" s="209"/>
      <c r="B955" s="209"/>
      <c r="C955" s="209"/>
      <c r="D955" s="209"/>
      <c r="E955" s="209"/>
      <c r="F955" s="209"/>
      <c r="G955" s="209"/>
      <c r="H955" s="209"/>
      <c r="I955" s="209"/>
      <c r="J955" s="209"/>
      <c r="K955" s="209"/>
      <c r="L955" s="209"/>
      <c r="M955" s="209"/>
      <c r="N955" s="209"/>
      <c r="O955" s="209"/>
      <c r="P955" s="209"/>
      <c r="Q955" s="209"/>
      <c r="R955" s="209"/>
      <c r="S955" s="209"/>
      <c r="T955" s="209"/>
      <c r="U955" s="209"/>
      <c r="V955" s="209"/>
      <c r="W955" s="209"/>
      <c r="X955" s="209"/>
      <c r="Y955" s="209"/>
      <c r="Z955" s="209"/>
      <c r="AA955" s="209"/>
      <c r="AB955" s="209"/>
      <c r="AC955" s="209"/>
      <c r="AD955" s="209"/>
      <c r="AE955" s="209"/>
      <c r="AF955" s="209"/>
      <c r="AG955" s="209"/>
      <c r="AH955" s="209"/>
      <c r="AI955" s="209"/>
      <c r="AJ955" s="209"/>
      <c r="AK955" s="209"/>
      <c r="AL955" s="209"/>
      <c r="AM955" s="209"/>
      <c r="AN955" s="209"/>
      <c r="AO955" s="209"/>
      <c r="AP955" s="209"/>
      <c r="AQ955" s="209"/>
    </row>
    <row r="956" spans="1:43">
      <c r="A956" s="209"/>
      <c r="B956" s="209"/>
      <c r="C956" s="209"/>
      <c r="D956" s="209"/>
      <c r="E956" s="209"/>
      <c r="F956" s="209"/>
      <c r="G956" s="209"/>
      <c r="H956" s="209"/>
      <c r="I956" s="209"/>
      <c r="J956" s="209"/>
      <c r="K956" s="209"/>
      <c r="L956" s="209"/>
      <c r="M956" s="209"/>
      <c r="N956" s="209"/>
      <c r="O956" s="209"/>
      <c r="P956" s="209"/>
      <c r="Q956" s="209"/>
      <c r="R956" s="209"/>
      <c r="S956" s="209"/>
      <c r="T956" s="209"/>
      <c r="U956" s="209"/>
      <c r="V956" s="209"/>
      <c r="W956" s="209"/>
      <c r="X956" s="209"/>
      <c r="Y956" s="209"/>
      <c r="Z956" s="209"/>
      <c r="AA956" s="209"/>
      <c r="AB956" s="209"/>
      <c r="AC956" s="209"/>
      <c r="AD956" s="209"/>
      <c r="AE956" s="209"/>
      <c r="AF956" s="209"/>
      <c r="AG956" s="209"/>
      <c r="AH956" s="209"/>
      <c r="AI956" s="209"/>
      <c r="AJ956" s="209"/>
      <c r="AK956" s="209"/>
      <c r="AL956" s="209"/>
      <c r="AM956" s="209"/>
      <c r="AN956" s="209"/>
      <c r="AO956" s="209"/>
      <c r="AP956" s="209"/>
      <c r="AQ956" s="209"/>
    </row>
    <row r="957" spans="1:43">
      <c r="A957" s="209"/>
      <c r="B957" s="209"/>
      <c r="C957" s="209"/>
      <c r="D957" s="209"/>
      <c r="E957" s="209"/>
      <c r="F957" s="209"/>
      <c r="G957" s="209"/>
      <c r="H957" s="209"/>
      <c r="I957" s="209"/>
      <c r="J957" s="209"/>
      <c r="K957" s="209"/>
      <c r="L957" s="209"/>
      <c r="M957" s="209"/>
      <c r="N957" s="209"/>
      <c r="O957" s="209"/>
      <c r="P957" s="209"/>
      <c r="Q957" s="209"/>
      <c r="R957" s="209"/>
      <c r="S957" s="209"/>
      <c r="T957" s="209"/>
      <c r="U957" s="209"/>
      <c r="V957" s="209"/>
      <c r="W957" s="209"/>
      <c r="X957" s="209"/>
      <c r="Y957" s="209"/>
      <c r="Z957" s="209"/>
      <c r="AA957" s="209"/>
      <c r="AB957" s="209"/>
      <c r="AC957" s="209"/>
      <c r="AD957" s="209"/>
      <c r="AE957" s="209"/>
      <c r="AF957" s="209"/>
      <c r="AG957" s="209"/>
      <c r="AH957" s="209"/>
      <c r="AI957" s="209"/>
      <c r="AJ957" s="209"/>
      <c r="AK957" s="209"/>
      <c r="AL957" s="209"/>
      <c r="AM957" s="209"/>
      <c r="AN957" s="209"/>
      <c r="AO957" s="209"/>
      <c r="AP957" s="209"/>
      <c r="AQ957" s="209"/>
    </row>
    <row r="958" spans="1:43">
      <c r="A958" s="209"/>
      <c r="B958" s="209"/>
      <c r="C958" s="209"/>
      <c r="D958" s="209"/>
      <c r="E958" s="209"/>
      <c r="F958" s="209"/>
      <c r="G958" s="209"/>
      <c r="H958" s="209"/>
      <c r="I958" s="209"/>
      <c r="J958" s="209"/>
      <c r="K958" s="209"/>
      <c r="L958" s="209"/>
      <c r="M958" s="209"/>
      <c r="N958" s="209"/>
      <c r="O958" s="209"/>
      <c r="P958" s="209"/>
      <c r="Q958" s="209"/>
      <c r="R958" s="209"/>
      <c r="S958" s="209"/>
      <c r="T958" s="209"/>
      <c r="U958" s="209"/>
      <c r="V958" s="209"/>
      <c r="W958" s="209"/>
      <c r="X958" s="209"/>
      <c r="Y958" s="209"/>
      <c r="Z958" s="209"/>
      <c r="AA958" s="209"/>
      <c r="AB958" s="209"/>
      <c r="AC958" s="209"/>
      <c r="AD958" s="209"/>
      <c r="AE958" s="209"/>
      <c r="AF958" s="209"/>
      <c r="AG958" s="209"/>
      <c r="AH958" s="209"/>
      <c r="AI958" s="209"/>
      <c r="AJ958" s="209"/>
      <c r="AK958" s="209"/>
      <c r="AL958" s="209"/>
      <c r="AM958" s="209"/>
      <c r="AN958" s="209"/>
      <c r="AO958" s="209"/>
      <c r="AP958" s="209"/>
      <c r="AQ958" s="209"/>
    </row>
    <row r="959" spans="1:43">
      <c r="A959" s="209"/>
      <c r="B959" s="209"/>
      <c r="C959" s="209"/>
      <c r="D959" s="209"/>
      <c r="E959" s="209"/>
      <c r="F959" s="209"/>
      <c r="G959" s="209"/>
      <c r="H959" s="209"/>
      <c r="I959" s="209"/>
      <c r="J959" s="209"/>
      <c r="K959" s="209"/>
      <c r="L959" s="209"/>
      <c r="M959" s="209"/>
      <c r="N959" s="209"/>
      <c r="O959" s="209"/>
      <c r="P959" s="209"/>
      <c r="Q959" s="209"/>
      <c r="R959" s="209"/>
      <c r="S959" s="209"/>
      <c r="T959" s="209"/>
      <c r="U959" s="209"/>
      <c r="V959" s="209"/>
      <c r="W959" s="209"/>
      <c r="X959" s="209"/>
      <c r="Y959" s="209"/>
      <c r="Z959" s="209"/>
      <c r="AA959" s="209"/>
      <c r="AB959" s="209"/>
      <c r="AC959" s="209"/>
      <c r="AD959" s="209"/>
      <c r="AE959" s="209"/>
      <c r="AF959" s="209"/>
      <c r="AG959" s="209"/>
      <c r="AH959" s="209"/>
      <c r="AI959" s="209"/>
      <c r="AJ959" s="209"/>
      <c r="AK959" s="209"/>
      <c r="AL959" s="209"/>
      <c r="AM959" s="209"/>
      <c r="AN959" s="209"/>
      <c r="AO959" s="209"/>
      <c r="AP959" s="209"/>
      <c r="AQ959" s="209"/>
    </row>
    <row r="960" spans="1:43">
      <c r="A960" s="209"/>
      <c r="B960" s="209"/>
      <c r="C960" s="209"/>
      <c r="D960" s="209"/>
      <c r="E960" s="209"/>
      <c r="F960" s="209"/>
      <c r="G960" s="209"/>
      <c r="H960" s="209"/>
      <c r="I960" s="209"/>
      <c r="J960" s="209"/>
      <c r="K960" s="209"/>
      <c r="L960" s="209"/>
      <c r="M960" s="209"/>
      <c r="N960" s="209"/>
      <c r="O960" s="209"/>
      <c r="P960" s="209"/>
      <c r="Q960" s="209"/>
      <c r="R960" s="209"/>
      <c r="S960" s="209"/>
      <c r="T960" s="209"/>
      <c r="U960" s="209"/>
      <c r="V960" s="209"/>
      <c r="W960" s="209"/>
      <c r="X960" s="209"/>
      <c r="Y960" s="209"/>
      <c r="Z960" s="209"/>
      <c r="AA960" s="209"/>
      <c r="AB960" s="209"/>
      <c r="AC960" s="209"/>
      <c r="AD960" s="209"/>
      <c r="AE960" s="209"/>
      <c r="AF960" s="209"/>
      <c r="AG960" s="209"/>
      <c r="AH960" s="209"/>
      <c r="AI960" s="209"/>
      <c r="AJ960" s="209"/>
      <c r="AK960" s="209"/>
      <c r="AL960" s="209"/>
      <c r="AM960" s="209"/>
      <c r="AN960" s="209"/>
      <c r="AO960" s="209"/>
      <c r="AP960" s="209"/>
      <c r="AQ960" s="209"/>
    </row>
    <row r="961" spans="1:43">
      <c r="A961" s="209"/>
      <c r="B961" s="209"/>
      <c r="C961" s="209"/>
      <c r="D961" s="209"/>
      <c r="E961" s="209"/>
      <c r="F961" s="209"/>
      <c r="G961" s="209"/>
      <c r="H961" s="209"/>
      <c r="I961" s="209"/>
      <c r="J961" s="209"/>
      <c r="K961" s="209"/>
      <c r="L961" s="209"/>
      <c r="M961" s="209"/>
      <c r="N961" s="209"/>
      <c r="O961" s="209"/>
      <c r="P961" s="209"/>
      <c r="Q961" s="209"/>
      <c r="R961" s="209"/>
      <c r="S961" s="209"/>
      <c r="T961" s="209"/>
      <c r="U961" s="209"/>
      <c r="V961" s="209"/>
      <c r="W961" s="209"/>
      <c r="X961" s="209"/>
      <c r="Y961" s="209"/>
      <c r="Z961" s="209"/>
      <c r="AA961" s="209"/>
      <c r="AB961" s="209"/>
      <c r="AC961" s="209"/>
      <c r="AD961" s="209"/>
      <c r="AE961" s="209"/>
      <c r="AF961" s="209"/>
      <c r="AG961" s="209"/>
      <c r="AH961" s="209"/>
      <c r="AI961" s="209"/>
      <c r="AJ961" s="209"/>
      <c r="AK961" s="209"/>
      <c r="AL961" s="209"/>
      <c r="AM961" s="209"/>
      <c r="AN961" s="209"/>
      <c r="AO961" s="209"/>
      <c r="AP961" s="209"/>
      <c r="AQ961" s="209"/>
    </row>
    <row r="962" spans="1:43">
      <c r="A962" s="209"/>
      <c r="B962" s="209"/>
      <c r="C962" s="209"/>
      <c r="D962" s="209"/>
      <c r="E962" s="209"/>
      <c r="F962" s="209"/>
      <c r="G962" s="209"/>
      <c r="H962" s="209"/>
      <c r="I962" s="209"/>
      <c r="J962" s="209"/>
      <c r="K962" s="209"/>
      <c r="L962" s="209"/>
      <c r="M962" s="209"/>
      <c r="N962" s="209"/>
      <c r="O962" s="209"/>
      <c r="P962" s="209"/>
      <c r="Q962" s="209"/>
      <c r="R962" s="209"/>
      <c r="S962" s="209"/>
      <c r="T962" s="209"/>
      <c r="U962" s="209"/>
      <c r="V962" s="209"/>
      <c r="W962" s="209"/>
      <c r="X962" s="209"/>
      <c r="Y962" s="209"/>
      <c r="Z962" s="209"/>
      <c r="AA962" s="209"/>
      <c r="AB962" s="209"/>
      <c r="AC962" s="209"/>
      <c r="AD962" s="209"/>
      <c r="AE962" s="209"/>
      <c r="AF962" s="209"/>
      <c r="AG962" s="209"/>
      <c r="AH962" s="209"/>
      <c r="AI962" s="209"/>
      <c r="AJ962" s="209"/>
      <c r="AK962" s="209"/>
      <c r="AL962" s="209"/>
      <c r="AM962" s="209"/>
      <c r="AN962" s="209"/>
      <c r="AO962" s="209"/>
      <c r="AP962" s="209"/>
      <c r="AQ962" s="209"/>
    </row>
    <row r="963" spans="1:43">
      <c r="A963" s="209"/>
      <c r="B963" s="209"/>
      <c r="C963" s="209"/>
      <c r="D963" s="209"/>
      <c r="E963" s="209"/>
      <c r="F963" s="209"/>
      <c r="G963" s="209"/>
      <c r="H963" s="209"/>
      <c r="I963" s="209"/>
      <c r="J963" s="209"/>
      <c r="K963" s="209"/>
      <c r="L963" s="209"/>
      <c r="M963" s="209"/>
      <c r="N963" s="209"/>
      <c r="O963" s="209"/>
      <c r="P963" s="209"/>
      <c r="Q963" s="209"/>
      <c r="R963" s="209"/>
      <c r="S963" s="209"/>
      <c r="T963" s="209"/>
      <c r="U963" s="209"/>
      <c r="V963" s="209"/>
      <c r="W963" s="209"/>
      <c r="X963" s="209"/>
      <c r="Y963" s="209"/>
      <c r="Z963" s="209"/>
      <c r="AA963" s="209"/>
      <c r="AB963" s="209"/>
      <c r="AC963" s="209"/>
      <c r="AD963" s="209"/>
      <c r="AE963" s="209"/>
      <c r="AF963" s="209"/>
      <c r="AG963" s="209"/>
      <c r="AH963" s="209"/>
      <c r="AI963" s="209"/>
      <c r="AJ963" s="209"/>
      <c r="AK963" s="209"/>
      <c r="AL963" s="209"/>
      <c r="AM963" s="209"/>
      <c r="AN963" s="209"/>
      <c r="AO963" s="209"/>
      <c r="AP963" s="209"/>
      <c r="AQ963" s="209"/>
    </row>
    <row r="964" spans="1:43">
      <c r="A964" s="209"/>
      <c r="B964" s="209"/>
      <c r="C964" s="209"/>
      <c r="D964" s="209"/>
      <c r="E964" s="209"/>
      <c r="F964" s="209"/>
      <c r="G964" s="209"/>
      <c r="H964" s="209"/>
      <c r="I964" s="209"/>
      <c r="J964" s="209"/>
      <c r="K964" s="209"/>
      <c r="L964" s="209"/>
      <c r="M964" s="209"/>
      <c r="N964" s="209"/>
      <c r="O964" s="209"/>
      <c r="P964" s="209"/>
      <c r="Q964" s="209"/>
      <c r="R964" s="209"/>
      <c r="S964" s="209"/>
      <c r="T964" s="209"/>
      <c r="U964" s="209"/>
      <c r="V964" s="209"/>
      <c r="W964" s="209"/>
      <c r="X964" s="209"/>
      <c r="Y964" s="209"/>
      <c r="Z964" s="209"/>
      <c r="AA964" s="209"/>
      <c r="AB964" s="209"/>
      <c r="AC964" s="209"/>
      <c r="AD964" s="209"/>
      <c r="AE964" s="209"/>
      <c r="AF964" s="209"/>
      <c r="AG964" s="209"/>
      <c r="AH964" s="209"/>
      <c r="AI964" s="209"/>
      <c r="AJ964" s="209"/>
      <c r="AK964" s="209"/>
      <c r="AL964" s="209"/>
      <c r="AM964" s="209"/>
      <c r="AN964" s="209"/>
      <c r="AO964" s="209"/>
      <c r="AP964" s="209"/>
      <c r="AQ964" s="209"/>
    </row>
    <row r="965" spans="1:43">
      <c r="A965" s="209"/>
      <c r="B965" s="209"/>
      <c r="C965" s="209"/>
      <c r="D965" s="209"/>
      <c r="E965" s="209"/>
      <c r="F965" s="209"/>
      <c r="G965" s="209"/>
      <c r="H965" s="209"/>
      <c r="I965" s="209"/>
      <c r="J965" s="209"/>
      <c r="K965" s="209"/>
      <c r="L965" s="209"/>
      <c r="M965" s="209"/>
      <c r="N965" s="209"/>
      <c r="O965" s="209"/>
      <c r="P965" s="209"/>
      <c r="Q965" s="209"/>
      <c r="R965" s="209"/>
      <c r="S965" s="209"/>
      <c r="T965" s="209"/>
      <c r="U965" s="209"/>
      <c r="V965" s="209"/>
      <c r="W965" s="209"/>
      <c r="X965" s="209"/>
      <c r="Y965" s="209"/>
      <c r="Z965" s="209"/>
      <c r="AA965" s="209"/>
      <c r="AB965" s="209"/>
      <c r="AC965" s="209"/>
      <c r="AD965" s="209"/>
      <c r="AE965" s="209"/>
      <c r="AF965" s="209"/>
      <c r="AG965" s="209"/>
      <c r="AH965" s="209"/>
      <c r="AI965" s="209"/>
      <c r="AJ965" s="209"/>
      <c r="AK965" s="209"/>
      <c r="AL965" s="209"/>
      <c r="AM965" s="209"/>
      <c r="AN965" s="209"/>
      <c r="AO965" s="209"/>
      <c r="AP965" s="209"/>
      <c r="AQ965" s="209"/>
    </row>
    <row r="966" spans="1:43">
      <c r="A966" s="209"/>
      <c r="B966" s="209"/>
      <c r="C966" s="209"/>
      <c r="D966" s="209"/>
      <c r="E966" s="209"/>
      <c r="F966" s="209"/>
      <c r="G966" s="209"/>
      <c r="H966" s="209"/>
      <c r="I966" s="209"/>
      <c r="J966" s="209"/>
      <c r="K966" s="209"/>
      <c r="L966" s="209"/>
      <c r="M966" s="209"/>
      <c r="N966" s="209"/>
      <c r="O966" s="209"/>
      <c r="P966" s="209"/>
      <c r="Q966" s="209"/>
      <c r="R966" s="209"/>
      <c r="S966" s="209"/>
      <c r="T966" s="209"/>
      <c r="U966" s="209"/>
      <c r="V966" s="209"/>
      <c r="W966" s="209"/>
      <c r="X966" s="209"/>
      <c r="Y966" s="209"/>
      <c r="Z966" s="209"/>
      <c r="AA966" s="209"/>
      <c r="AB966" s="209"/>
      <c r="AC966" s="209"/>
      <c r="AD966" s="209"/>
      <c r="AE966" s="209"/>
      <c r="AF966" s="209"/>
      <c r="AG966" s="209"/>
      <c r="AH966" s="209"/>
      <c r="AI966" s="209"/>
      <c r="AJ966" s="209"/>
      <c r="AK966" s="209"/>
      <c r="AL966" s="209"/>
      <c r="AM966" s="209"/>
      <c r="AN966" s="209"/>
      <c r="AO966" s="209"/>
      <c r="AP966" s="209"/>
      <c r="AQ966" s="209"/>
    </row>
    <row r="967" spans="1:43">
      <c r="A967" s="209"/>
      <c r="B967" s="209"/>
      <c r="C967" s="209"/>
      <c r="D967" s="209"/>
      <c r="E967" s="209"/>
      <c r="F967" s="209"/>
      <c r="G967" s="209"/>
      <c r="H967" s="209"/>
      <c r="I967" s="209"/>
      <c r="J967" s="209"/>
      <c r="K967" s="209"/>
      <c r="L967" s="209"/>
      <c r="M967" s="209"/>
      <c r="N967" s="209"/>
      <c r="O967" s="209"/>
      <c r="P967" s="209"/>
      <c r="Q967" s="209"/>
      <c r="R967" s="209"/>
      <c r="S967" s="209"/>
      <c r="T967" s="209"/>
      <c r="U967" s="209"/>
      <c r="V967" s="209"/>
      <c r="W967" s="209"/>
      <c r="X967" s="209"/>
      <c r="Y967" s="209"/>
      <c r="Z967" s="209"/>
      <c r="AA967" s="209"/>
      <c r="AB967" s="209"/>
      <c r="AC967" s="209"/>
      <c r="AD967" s="209"/>
      <c r="AE967" s="209"/>
      <c r="AF967" s="209"/>
      <c r="AG967" s="209"/>
      <c r="AH967" s="209"/>
      <c r="AI967" s="209"/>
      <c r="AJ967" s="209"/>
      <c r="AK967" s="209"/>
      <c r="AL967" s="209"/>
      <c r="AM967" s="209"/>
      <c r="AN967" s="209"/>
      <c r="AO967" s="209"/>
      <c r="AP967" s="209"/>
      <c r="AQ967" s="209"/>
    </row>
    <row r="968" spans="1:43">
      <c r="A968" s="209"/>
      <c r="B968" s="209"/>
      <c r="C968" s="209"/>
      <c r="D968" s="209"/>
      <c r="E968" s="209"/>
      <c r="F968" s="209"/>
      <c r="G968" s="209"/>
      <c r="H968" s="209"/>
      <c r="I968" s="209"/>
      <c r="J968" s="209"/>
      <c r="K968" s="209"/>
      <c r="L968" s="209"/>
      <c r="M968" s="209"/>
      <c r="N968" s="209"/>
      <c r="O968" s="209"/>
      <c r="P968" s="209"/>
      <c r="Q968" s="209"/>
      <c r="R968" s="209"/>
      <c r="S968" s="209"/>
      <c r="T968" s="209"/>
      <c r="U968" s="209"/>
      <c r="V968" s="209"/>
      <c r="W968" s="209"/>
      <c r="X968" s="209"/>
      <c r="Y968" s="209"/>
      <c r="Z968" s="209"/>
      <c r="AA968" s="209"/>
      <c r="AB968" s="209"/>
      <c r="AC968" s="209"/>
      <c r="AD968" s="209"/>
      <c r="AE968" s="209"/>
      <c r="AF968" s="209"/>
      <c r="AG968" s="209"/>
      <c r="AH968" s="209"/>
      <c r="AI968" s="209"/>
      <c r="AJ968" s="209"/>
      <c r="AK968" s="209"/>
      <c r="AL968" s="209"/>
      <c r="AM968" s="209"/>
      <c r="AN968" s="209"/>
      <c r="AO968" s="209"/>
      <c r="AP968" s="209"/>
      <c r="AQ968" s="209"/>
    </row>
    <row r="969" spans="1:43">
      <c r="A969" s="209"/>
      <c r="B969" s="209"/>
      <c r="C969" s="209"/>
      <c r="D969" s="209"/>
      <c r="E969" s="209"/>
      <c r="F969" s="209"/>
      <c r="G969" s="209"/>
      <c r="H969" s="209"/>
      <c r="I969" s="209"/>
      <c r="J969" s="209"/>
      <c r="K969" s="209"/>
      <c r="L969" s="209"/>
      <c r="M969" s="209"/>
      <c r="N969" s="209"/>
      <c r="O969" s="209"/>
      <c r="P969" s="209"/>
      <c r="Q969" s="209"/>
      <c r="R969" s="209"/>
      <c r="S969" s="209"/>
      <c r="T969" s="209"/>
      <c r="U969" s="209"/>
      <c r="V969" s="209"/>
      <c r="W969" s="209"/>
      <c r="X969" s="209"/>
      <c r="Y969" s="209"/>
      <c r="Z969" s="209"/>
      <c r="AA969" s="209"/>
      <c r="AB969" s="209"/>
      <c r="AC969" s="209"/>
      <c r="AD969" s="209"/>
      <c r="AE969" s="209"/>
      <c r="AF969" s="209"/>
      <c r="AG969" s="209"/>
      <c r="AH969" s="209"/>
      <c r="AI969" s="209"/>
      <c r="AJ969" s="209"/>
      <c r="AK969" s="209"/>
      <c r="AL969" s="209"/>
      <c r="AM969" s="209"/>
      <c r="AN969" s="209"/>
      <c r="AO969" s="209"/>
      <c r="AP969" s="209"/>
      <c r="AQ969" s="209"/>
    </row>
    <row r="970" spans="1:43">
      <c r="A970" s="209"/>
      <c r="B970" s="209"/>
      <c r="C970" s="209"/>
      <c r="D970" s="209"/>
      <c r="E970" s="209"/>
      <c r="F970" s="209"/>
      <c r="G970" s="209"/>
      <c r="H970" s="209"/>
      <c r="I970" s="209"/>
      <c r="J970" s="209"/>
      <c r="K970" s="209"/>
      <c r="L970" s="209"/>
      <c r="M970" s="209"/>
      <c r="N970" s="209"/>
      <c r="O970" s="209"/>
      <c r="P970" s="209"/>
      <c r="Q970" s="209"/>
      <c r="R970" s="209"/>
      <c r="S970" s="209"/>
      <c r="T970" s="209"/>
      <c r="U970" s="209"/>
      <c r="V970" s="209"/>
      <c r="W970" s="209"/>
      <c r="X970" s="209"/>
      <c r="Y970" s="209"/>
      <c r="Z970" s="209"/>
      <c r="AA970" s="209"/>
      <c r="AB970" s="209"/>
      <c r="AC970" s="209"/>
      <c r="AD970" s="209"/>
      <c r="AE970" s="209"/>
      <c r="AF970" s="209"/>
      <c r="AG970" s="209"/>
      <c r="AH970" s="209"/>
      <c r="AI970" s="209"/>
      <c r="AJ970" s="209"/>
      <c r="AK970" s="209"/>
      <c r="AL970" s="209"/>
      <c r="AM970" s="209"/>
      <c r="AN970" s="209"/>
      <c r="AO970" s="209"/>
      <c r="AP970" s="209"/>
      <c r="AQ970" s="209"/>
    </row>
    <row r="971" spans="1:43">
      <c r="A971" s="209"/>
      <c r="B971" s="209"/>
      <c r="C971" s="209"/>
      <c r="D971" s="209"/>
      <c r="E971" s="209"/>
      <c r="F971" s="209"/>
      <c r="G971" s="209"/>
      <c r="H971" s="209"/>
      <c r="I971" s="209"/>
      <c r="J971" s="209"/>
      <c r="K971" s="209"/>
      <c r="L971" s="209"/>
      <c r="M971" s="209"/>
      <c r="N971" s="209"/>
      <c r="O971" s="209"/>
      <c r="P971" s="209"/>
      <c r="Q971" s="209"/>
      <c r="R971" s="209"/>
      <c r="S971" s="209"/>
      <c r="T971" s="209"/>
      <c r="U971" s="209"/>
      <c r="V971" s="209"/>
      <c r="W971" s="209"/>
      <c r="X971" s="209"/>
      <c r="Y971" s="209"/>
      <c r="Z971" s="209"/>
      <c r="AA971" s="209"/>
      <c r="AB971" s="209"/>
      <c r="AC971" s="209"/>
      <c r="AD971" s="209"/>
      <c r="AE971" s="209"/>
      <c r="AF971" s="209"/>
      <c r="AG971" s="209"/>
      <c r="AH971" s="209"/>
      <c r="AI971" s="209"/>
      <c r="AJ971" s="209"/>
      <c r="AK971" s="209"/>
      <c r="AL971" s="209"/>
      <c r="AM971" s="209"/>
      <c r="AN971" s="209"/>
      <c r="AO971" s="209"/>
      <c r="AP971" s="209"/>
      <c r="AQ971" s="209"/>
    </row>
    <row r="972" spans="1:43">
      <c r="A972" s="209"/>
      <c r="B972" s="209"/>
      <c r="C972" s="209"/>
      <c r="D972" s="209"/>
      <c r="E972" s="209"/>
      <c r="F972" s="209"/>
      <c r="G972" s="209"/>
      <c r="H972" s="209"/>
      <c r="I972" s="209"/>
      <c r="J972" s="209"/>
      <c r="K972" s="209"/>
      <c r="L972" s="209"/>
      <c r="M972" s="209"/>
      <c r="N972" s="209"/>
      <c r="O972" s="209"/>
      <c r="P972" s="209"/>
      <c r="Q972" s="209"/>
      <c r="R972" s="209"/>
      <c r="S972" s="209"/>
      <c r="T972" s="209"/>
      <c r="U972" s="209"/>
      <c r="V972" s="209"/>
      <c r="W972" s="209"/>
      <c r="X972" s="209"/>
      <c r="Y972" s="209"/>
      <c r="Z972" s="209"/>
      <c r="AA972" s="209"/>
      <c r="AB972" s="209"/>
      <c r="AC972" s="209"/>
      <c r="AD972" s="209"/>
      <c r="AE972" s="209"/>
      <c r="AF972" s="209"/>
      <c r="AG972" s="209"/>
      <c r="AH972" s="209"/>
      <c r="AI972" s="209"/>
      <c r="AJ972" s="209"/>
      <c r="AK972" s="209"/>
      <c r="AL972" s="209"/>
      <c r="AM972" s="209"/>
      <c r="AN972" s="209"/>
      <c r="AO972" s="209"/>
      <c r="AP972" s="209"/>
      <c r="AQ972" s="209"/>
    </row>
    <row r="973" spans="1:43">
      <c r="A973" s="209"/>
      <c r="B973" s="209"/>
      <c r="C973" s="209"/>
      <c r="D973" s="209"/>
      <c r="E973" s="209"/>
      <c r="F973" s="209"/>
      <c r="G973" s="209"/>
      <c r="H973" s="209"/>
      <c r="I973" s="209"/>
      <c r="J973" s="209"/>
      <c r="K973" s="209"/>
      <c r="L973" s="209"/>
      <c r="M973" s="209"/>
      <c r="N973" s="209"/>
      <c r="O973" s="209"/>
      <c r="P973" s="209"/>
      <c r="Q973" s="209"/>
      <c r="R973" s="209"/>
      <c r="S973" s="209"/>
      <c r="T973" s="209"/>
      <c r="U973" s="209"/>
      <c r="V973" s="209"/>
      <c r="W973" s="209"/>
      <c r="X973" s="209"/>
      <c r="Y973" s="209"/>
      <c r="Z973" s="209"/>
      <c r="AA973" s="209"/>
      <c r="AB973" s="209"/>
      <c r="AC973" s="209"/>
      <c r="AD973" s="209"/>
      <c r="AE973" s="209"/>
      <c r="AF973" s="209"/>
      <c r="AG973" s="209"/>
      <c r="AH973" s="209"/>
      <c r="AI973" s="209"/>
      <c r="AJ973" s="209"/>
      <c r="AK973" s="209"/>
      <c r="AL973" s="209"/>
      <c r="AM973" s="209"/>
      <c r="AN973" s="209"/>
      <c r="AO973" s="209"/>
      <c r="AP973" s="209"/>
      <c r="AQ973" s="209"/>
    </row>
    <row r="974" spans="1:43">
      <c r="A974" s="209"/>
      <c r="B974" s="209"/>
      <c r="C974" s="209"/>
      <c r="D974" s="209"/>
      <c r="E974" s="209"/>
      <c r="F974" s="209"/>
      <c r="G974" s="209"/>
      <c r="H974" s="209"/>
      <c r="I974" s="209"/>
      <c r="J974" s="209"/>
      <c r="K974" s="209"/>
      <c r="L974" s="209"/>
      <c r="M974" s="209"/>
      <c r="N974" s="209"/>
      <c r="O974" s="209"/>
      <c r="P974" s="209"/>
      <c r="Q974" s="209"/>
      <c r="R974" s="209"/>
      <c r="S974" s="209"/>
      <c r="T974" s="209"/>
      <c r="U974" s="209"/>
      <c r="V974" s="209"/>
      <c r="W974" s="209"/>
      <c r="X974" s="209"/>
      <c r="Y974" s="209"/>
      <c r="Z974" s="209"/>
      <c r="AA974" s="209"/>
      <c r="AB974" s="209"/>
      <c r="AC974" s="209"/>
      <c r="AD974" s="209"/>
      <c r="AE974" s="209"/>
      <c r="AF974" s="209"/>
      <c r="AG974" s="209"/>
      <c r="AH974" s="209"/>
      <c r="AI974" s="209"/>
      <c r="AJ974" s="209"/>
      <c r="AK974" s="209"/>
      <c r="AL974" s="209"/>
      <c r="AM974" s="209"/>
      <c r="AN974" s="209"/>
      <c r="AO974" s="209"/>
      <c r="AP974" s="209"/>
      <c r="AQ974" s="209"/>
    </row>
    <row r="975" spans="1:43">
      <c r="A975" s="209"/>
      <c r="B975" s="209"/>
      <c r="C975" s="209"/>
      <c r="D975" s="209"/>
      <c r="E975" s="209"/>
      <c r="F975" s="209"/>
      <c r="G975" s="209"/>
      <c r="H975" s="209"/>
      <c r="I975" s="209"/>
      <c r="J975" s="209"/>
      <c r="K975" s="209"/>
      <c r="L975" s="209"/>
      <c r="M975" s="209"/>
      <c r="N975" s="209"/>
      <c r="O975" s="209"/>
      <c r="P975" s="209"/>
      <c r="Q975" s="209"/>
      <c r="R975" s="209"/>
      <c r="S975" s="209"/>
      <c r="T975" s="209"/>
      <c r="U975" s="209"/>
      <c r="V975" s="209"/>
      <c r="W975" s="209"/>
      <c r="X975" s="209"/>
      <c r="Y975" s="209"/>
      <c r="Z975" s="209"/>
      <c r="AA975" s="209"/>
      <c r="AB975" s="209"/>
      <c r="AC975" s="209"/>
      <c r="AD975" s="209"/>
      <c r="AE975" s="209"/>
      <c r="AF975" s="209"/>
      <c r="AG975" s="209"/>
      <c r="AH975" s="209"/>
      <c r="AI975" s="209"/>
      <c r="AJ975" s="209"/>
      <c r="AK975" s="209"/>
      <c r="AL975" s="209"/>
      <c r="AM975" s="209"/>
      <c r="AN975" s="209"/>
      <c r="AO975" s="209"/>
      <c r="AP975" s="209"/>
      <c r="AQ975" s="209"/>
    </row>
    <row r="976" spans="1:43">
      <c r="A976" s="209"/>
      <c r="B976" s="209"/>
      <c r="C976" s="209"/>
      <c r="D976" s="209"/>
      <c r="E976" s="209"/>
      <c r="F976" s="209"/>
      <c r="G976" s="209"/>
      <c r="H976" s="209"/>
      <c r="I976" s="209"/>
      <c r="J976" s="209"/>
      <c r="K976" s="209"/>
      <c r="L976" s="209"/>
      <c r="M976" s="209"/>
      <c r="N976" s="209"/>
      <c r="O976" s="209"/>
      <c r="P976" s="209"/>
      <c r="Q976" s="209"/>
      <c r="R976" s="209"/>
      <c r="S976" s="209"/>
      <c r="T976" s="209"/>
      <c r="U976" s="209"/>
      <c r="V976" s="209"/>
      <c r="W976" s="209"/>
      <c r="X976" s="209"/>
      <c r="Y976" s="209"/>
      <c r="Z976" s="209"/>
      <c r="AA976" s="209"/>
      <c r="AB976" s="209"/>
      <c r="AC976" s="209"/>
      <c r="AD976" s="209"/>
      <c r="AE976" s="209"/>
      <c r="AF976" s="209"/>
      <c r="AG976" s="209"/>
      <c r="AH976" s="209"/>
      <c r="AI976" s="209"/>
      <c r="AJ976" s="209"/>
      <c r="AK976" s="209"/>
      <c r="AL976" s="209"/>
      <c r="AM976" s="209"/>
      <c r="AN976" s="209"/>
      <c r="AO976" s="209"/>
      <c r="AP976" s="209"/>
      <c r="AQ976" s="209"/>
    </row>
    <row r="977" spans="1:43">
      <c r="A977" s="209"/>
      <c r="B977" s="209"/>
      <c r="C977" s="209"/>
      <c r="D977" s="209"/>
      <c r="E977" s="209"/>
      <c r="F977" s="209"/>
      <c r="G977" s="209"/>
      <c r="H977" s="209"/>
      <c r="I977" s="209"/>
      <c r="J977" s="209"/>
      <c r="K977" s="209"/>
      <c r="L977" s="209"/>
      <c r="M977" s="209"/>
      <c r="N977" s="209"/>
      <c r="O977" s="209"/>
      <c r="P977" s="209"/>
      <c r="Q977" s="209"/>
      <c r="R977" s="209"/>
      <c r="S977" s="209"/>
      <c r="T977" s="209"/>
      <c r="U977" s="209"/>
      <c r="V977" s="209"/>
      <c r="W977" s="209"/>
      <c r="X977" s="209"/>
      <c r="Y977" s="209"/>
      <c r="Z977" s="209"/>
      <c r="AA977" s="209"/>
      <c r="AB977" s="209"/>
      <c r="AC977" s="209"/>
      <c r="AD977" s="209"/>
      <c r="AE977" s="209"/>
      <c r="AF977" s="209"/>
      <c r="AG977" s="209"/>
      <c r="AH977" s="209"/>
      <c r="AI977" s="209"/>
      <c r="AJ977" s="209"/>
      <c r="AK977" s="209"/>
      <c r="AL977" s="209"/>
      <c r="AM977" s="209"/>
      <c r="AN977" s="209"/>
      <c r="AO977" s="209"/>
      <c r="AP977" s="209"/>
      <c r="AQ977" s="209"/>
    </row>
    <row r="978" spans="1:43">
      <c r="A978" s="209"/>
      <c r="B978" s="209"/>
      <c r="C978" s="209"/>
      <c r="D978" s="209"/>
      <c r="E978" s="209"/>
      <c r="F978" s="209"/>
      <c r="G978" s="209"/>
      <c r="H978" s="209"/>
      <c r="I978" s="209"/>
      <c r="J978" s="209"/>
      <c r="K978" s="209"/>
      <c r="L978" s="209"/>
      <c r="M978" s="209"/>
      <c r="N978" s="209"/>
      <c r="O978" s="209"/>
      <c r="P978" s="209"/>
      <c r="Q978" s="209"/>
      <c r="R978" s="209"/>
      <c r="S978" s="209"/>
      <c r="T978" s="209"/>
      <c r="U978" s="209"/>
      <c r="V978" s="209"/>
      <c r="W978" s="209"/>
      <c r="X978" s="209"/>
      <c r="Y978" s="209"/>
      <c r="Z978" s="209"/>
      <c r="AA978" s="209"/>
      <c r="AB978" s="209"/>
      <c r="AC978" s="209"/>
      <c r="AD978" s="209"/>
      <c r="AE978" s="209"/>
      <c r="AF978" s="209"/>
      <c r="AG978" s="209"/>
      <c r="AH978" s="209"/>
      <c r="AI978" s="209"/>
      <c r="AJ978" s="209"/>
      <c r="AK978" s="209"/>
      <c r="AL978" s="209"/>
      <c r="AM978" s="209"/>
      <c r="AN978" s="209"/>
      <c r="AO978" s="209"/>
      <c r="AP978" s="209"/>
      <c r="AQ978" s="209"/>
    </row>
    <row r="979" spans="1:43">
      <c r="A979" s="209"/>
      <c r="B979" s="209"/>
      <c r="C979" s="209"/>
      <c r="D979" s="209"/>
      <c r="E979" s="209"/>
      <c r="F979" s="209"/>
      <c r="G979" s="209"/>
      <c r="H979" s="209"/>
      <c r="I979" s="209"/>
      <c r="J979" s="209"/>
      <c r="K979" s="209"/>
      <c r="L979" s="209"/>
      <c r="M979" s="209"/>
      <c r="N979" s="209"/>
      <c r="O979" s="209"/>
      <c r="P979" s="209"/>
      <c r="Q979" s="209"/>
      <c r="R979" s="209"/>
      <c r="S979" s="209"/>
      <c r="T979" s="209"/>
      <c r="U979" s="209"/>
      <c r="V979" s="209"/>
      <c r="W979" s="209"/>
      <c r="X979" s="209"/>
      <c r="Y979" s="209"/>
      <c r="Z979" s="209"/>
      <c r="AA979" s="209"/>
      <c r="AB979" s="209"/>
      <c r="AC979" s="209"/>
      <c r="AD979" s="209"/>
      <c r="AE979" s="209"/>
      <c r="AF979" s="209"/>
      <c r="AG979" s="209"/>
      <c r="AH979" s="209"/>
      <c r="AI979" s="209"/>
      <c r="AJ979" s="209"/>
      <c r="AK979" s="209"/>
      <c r="AL979" s="209"/>
      <c r="AM979" s="209"/>
      <c r="AN979" s="209"/>
      <c r="AO979" s="209"/>
      <c r="AP979" s="209"/>
      <c r="AQ979" s="209"/>
    </row>
    <row r="980" spans="1:43">
      <c r="A980" s="209"/>
      <c r="B980" s="209"/>
      <c r="C980" s="209"/>
      <c r="D980" s="209"/>
      <c r="E980" s="209"/>
      <c r="F980" s="209"/>
      <c r="G980" s="209"/>
      <c r="H980" s="209"/>
      <c r="I980" s="209"/>
      <c r="J980" s="209"/>
      <c r="K980" s="209"/>
      <c r="L980" s="209"/>
      <c r="M980" s="209"/>
      <c r="N980" s="209"/>
      <c r="O980" s="209"/>
      <c r="P980" s="209"/>
      <c r="Q980" s="209"/>
      <c r="R980" s="209"/>
      <c r="S980" s="209"/>
      <c r="T980" s="209"/>
      <c r="U980" s="209"/>
      <c r="V980" s="209"/>
      <c r="W980" s="209"/>
      <c r="X980" s="209"/>
      <c r="Y980" s="209"/>
      <c r="Z980" s="209"/>
      <c r="AA980" s="209"/>
      <c r="AB980" s="209"/>
      <c r="AC980" s="209"/>
      <c r="AD980" s="209"/>
      <c r="AE980" s="209"/>
      <c r="AF980" s="209"/>
      <c r="AG980" s="209"/>
      <c r="AH980" s="209"/>
      <c r="AI980" s="209"/>
      <c r="AJ980" s="209"/>
      <c r="AK980" s="209"/>
      <c r="AL980" s="209"/>
      <c r="AM980" s="209"/>
      <c r="AN980" s="209"/>
      <c r="AO980" s="209"/>
      <c r="AP980" s="209"/>
      <c r="AQ980" s="209"/>
    </row>
    <row r="981" spans="1:43">
      <c r="A981" s="209"/>
      <c r="B981" s="209"/>
      <c r="C981" s="209"/>
      <c r="D981" s="209"/>
      <c r="E981" s="209"/>
      <c r="F981" s="209"/>
      <c r="G981" s="209"/>
      <c r="H981" s="209"/>
      <c r="I981" s="209"/>
      <c r="J981" s="209"/>
      <c r="K981" s="209"/>
      <c r="L981" s="209"/>
      <c r="M981" s="209"/>
      <c r="N981" s="209"/>
      <c r="O981" s="209"/>
      <c r="P981" s="209"/>
      <c r="Q981" s="209"/>
      <c r="R981" s="209"/>
      <c r="S981" s="209"/>
      <c r="T981" s="209"/>
      <c r="U981" s="209"/>
      <c r="V981" s="209"/>
      <c r="W981" s="209"/>
      <c r="X981" s="209"/>
      <c r="Y981" s="209"/>
      <c r="Z981" s="209"/>
      <c r="AA981" s="209"/>
      <c r="AB981" s="209"/>
      <c r="AC981" s="209"/>
      <c r="AD981" s="209"/>
      <c r="AE981" s="209"/>
      <c r="AF981" s="209"/>
      <c r="AG981" s="209"/>
      <c r="AH981" s="209"/>
      <c r="AI981" s="209"/>
      <c r="AJ981" s="209"/>
      <c r="AK981" s="209"/>
      <c r="AL981" s="209"/>
      <c r="AM981" s="209"/>
      <c r="AN981" s="209"/>
      <c r="AO981" s="209"/>
      <c r="AP981" s="209"/>
      <c r="AQ981" s="209"/>
    </row>
    <row r="982" spans="1:43">
      <c r="A982" s="209"/>
      <c r="B982" s="209"/>
      <c r="C982" s="209"/>
      <c r="D982" s="209"/>
      <c r="E982" s="209"/>
      <c r="F982" s="209"/>
      <c r="G982" s="209"/>
      <c r="H982" s="209"/>
      <c r="I982" s="209"/>
      <c r="J982" s="209"/>
      <c r="K982" s="209"/>
      <c r="L982" s="209"/>
      <c r="M982" s="209"/>
      <c r="N982" s="209"/>
      <c r="O982" s="209"/>
      <c r="P982" s="209"/>
      <c r="Q982" s="209"/>
      <c r="R982" s="209"/>
      <c r="S982" s="209"/>
      <c r="T982" s="209"/>
      <c r="U982" s="209"/>
      <c r="V982" s="209"/>
      <c r="W982" s="209"/>
      <c r="X982" s="209"/>
      <c r="Y982" s="209"/>
      <c r="Z982" s="209"/>
      <c r="AA982" s="209"/>
      <c r="AB982" s="209"/>
      <c r="AC982" s="209"/>
      <c r="AD982" s="209"/>
      <c r="AE982" s="209"/>
      <c r="AF982" s="209"/>
      <c r="AG982" s="209"/>
      <c r="AH982" s="209"/>
      <c r="AI982" s="209"/>
      <c r="AJ982" s="209"/>
      <c r="AK982" s="209"/>
      <c r="AL982" s="209"/>
      <c r="AM982" s="209"/>
      <c r="AN982" s="209"/>
      <c r="AO982" s="209"/>
      <c r="AP982" s="209"/>
      <c r="AQ982" s="209"/>
    </row>
    <row r="983" spans="1:43">
      <c r="A983" s="209"/>
      <c r="B983" s="209"/>
      <c r="C983" s="209"/>
      <c r="D983" s="209"/>
      <c r="E983" s="209"/>
      <c r="F983" s="209"/>
      <c r="G983" s="209"/>
      <c r="H983" s="209"/>
      <c r="I983" s="209"/>
      <c r="J983" s="209"/>
      <c r="K983" s="209"/>
      <c r="L983" s="209"/>
      <c r="M983" s="209"/>
      <c r="N983" s="209"/>
      <c r="O983" s="209"/>
      <c r="P983" s="209"/>
      <c r="Q983" s="209"/>
      <c r="R983" s="209"/>
      <c r="S983" s="209"/>
      <c r="T983" s="209"/>
      <c r="U983" s="209"/>
      <c r="V983" s="209"/>
      <c r="W983" s="209"/>
      <c r="X983" s="209"/>
      <c r="Y983" s="209"/>
      <c r="Z983" s="209"/>
      <c r="AA983" s="209"/>
      <c r="AB983" s="209"/>
      <c r="AC983" s="209"/>
      <c r="AD983" s="209"/>
      <c r="AE983" s="209"/>
      <c r="AF983" s="209"/>
      <c r="AG983" s="209"/>
      <c r="AH983" s="209"/>
      <c r="AI983" s="209"/>
      <c r="AJ983" s="209"/>
      <c r="AK983" s="209"/>
      <c r="AL983" s="209"/>
      <c r="AM983" s="209"/>
      <c r="AN983" s="209"/>
      <c r="AO983" s="209"/>
      <c r="AP983" s="209"/>
      <c r="AQ983" s="209"/>
    </row>
    <row r="984" spans="1:43">
      <c r="A984" s="209"/>
      <c r="B984" s="209"/>
      <c r="C984" s="209"/>
      <c r="D984" s="209"/>
      <c r="E984" s="209"/>
      <c r="F984" s="209"/>
      <c r="G984" s="209"/>
      <c r="H984" s="209"/>
      <c r="I984" s="209"/>
      <c r="J984" s="209"/>
      <c r="K984" s="209"/>
      <c r="L984" s="209"/>
      <c r="M984" s="209"/>
      <c r="N984" s="209"/>
      <c r="O984" s="209"/>
      <c r="P984" s="209"/>
      <c r="Q984" s="209"/>
      <c r="R984" s="209"/>
      <c r="S984" s="209"/>
      <c r="T984" s="209"/>
      <c r="U984" s="209"/>
      <c r="V984" s="209"/>
      <c r="W984" s="209"/>
      <c r="X984" s="209"/>
      <c r="Y984" s="209"/>
      <c r="Z984" s="209"/>
      <c r="AA984" s="209"/>
      <c r="AB984" s="209"/>
      <c r="AC984" s="209"/>
      <c r="AD984" s="209"/>
      <c r="AE984" s="209"/>
      <c r="AF984" s="209"/>
      <c r="AG984" s="209"/>
      <c r="AH984" s="209"/>
      <c r="AI984" s="209"/>
      <c r="AJ984" s="209"/>
      <c r="AK984" s="209"/>
      <c r="AL984" s="209"/>
      <c r="AM984" s="209"/>
      <c r="AN984" s="209"/>
      <c r="AO984" s="209"/>
      <c r="AP984" s="209"/>
      <c r="AQ984" s="209"/>
    </row>
    <row r="985" spans="1:43">
      <c r="A985" s="209"/>
      <c r="B985" s="209"/>
      <c r="C985" s="209"/>
      <c r="D985" s="209"/>
      <c r="E985" s="209"/>
      <c r="F985" s="209"/>
      <c r="G985" s="209"/>
      <c r="H985" s="209"/>
      <c r="I985" s="209"/>
      <c r="J985" s="209"/>
      <c r="K985" s="209"/>
      <c r="L985" s="209"/>
      <c r="M985" s="209"/>
      <c r="N985" s="209"/>
      <c r="O985" s="209"/>
      <c r="P985" s="209"/>
      <c r="Q985" s="209"/>
      <c r="R985" s="209"/>
      <c r="S985" s="209"/>
      <c r="T985" s="209"/>
      <c r="U985" s="209"/>
      <c r="V985" s="209"/>
      <c r="W985" s="209"/>
      <c r="X985" s="209"/>
      <c r="Y985" s="209"/>
      <c r="Z985" s="209"/>
      <c r="AA985" s="209"/>
      <c r="AB985" s="209"/>
      <c r="AC985" s="209"/>
      <c r="AD985" s="209"/>
      <c r="AE985" s="209"/>
      <c r="AF985" s="209"/>
      <c r="AG985" s="209"/>
      <c r="AH985" s="209"/>
      <c r="AI985" s="209"/>
      <c r="AJ985" s="209"/>
      <c r="AK985" s="209"/>
      <c r="AL985" s="209"/>
      <c r="AM985" s="209"/>
      <c r="AN985" s="209"/>
      <c r="AO985" s="209"/>
      <c r="AP985" s="209"/>
      <c r="AQ985" s="209"/>
    </row>
    <row r="986" spans="1:43">
      <c r="A986" s="209"/>
      <c r="B986" s="209"/>
      <c r="C986" s="209"/>
      <c r="D986" s="209"/>
      <c r="E986" s="209"/>
      <c r="F986" s="209"/>
      <c r="G986" s="209"/>
      <c r="H986" s="209"/>
      <c r="I986" s="209"/>
      <c r="J986" s="209"/>
      <c r="K986" s="209"/>
      <c r="L986" s="209"/>
      <c r="M986" s="209"/>
      <c r="N986" s="209"/>
      <c r="O986" s="209"/>
      <c r="P986" s="209"/>
      <c r="Q986" s="209"/>
      <c r="R986" s="209"/>
      <c r="S986" s="209"/>
      <c r="T986" s="209"/>
      <c r="U986" s="209"/>
      <c r="V986" s="209"/>
      <c r="W986" s="209"/>
      <c r="X986" s="209"/>
      <c r="Y986" s="209"/>
      <c r="Z986" s="209"/>
      <c r="AA986" s="209"/>
      <c r="AB986" s="209"/>
      <c r="AC986" s="209"/>
      <c r="AD986" s="209"/>
      <c r="AE986" s="209"/>
      <c r="AF986" s="209"/>
      <c r="AG986" s="209"/>
      <c r="AH986" s="209"/>
      <c r="AI986" s="209"/>
      <c r="AJ986" s="209"/>
      <c r="AK986" s="209"/>
      <c r="AL986" s="209"/>
      <c r="AM986" s="209"/>
      <c r="AN986" s="209"/>
      <c r="AO986" s="209"/>
      <c r="AP986" s="209"/>
      <c r="AQ986" s="209"/>
    </row>
    <row r="987" spans="1:43">
      <c r="A987" s="209"/>
      <c r="B987" s="209"/>
      <c r="C987" s="209"/>
      <c r="D987" s="209"/>
      <c r="E987" s="209"/>
      <c r="F987" s="209"/>
      <c r="G987" s="209"/>
      <c r="H987" s="209"/>
      <c r="I987" s="209"/>
      <c r="J987" s="209"/>
      <c r="K987" s="209"/>
      <c r="L987" s="209"/>
      <c r="M987" s="209"/>
      <c r="N987" s="209"/>
      <c r="O987" s="209"/>
      <c r="P987" s="209"/>
      <c r="Q987" s="209"/>
      <c r="R987" s="209"/>
      <c r="S987" s="209"/>
      <c r="T987" s="209"/>
      <c r="U987" s="209"/>
      <c r="V987" s="209"/>
      <c r="W987" s="209"/>
      <c r="X987" s="209"/>
      <c r="Y987" s="209"/>
      <c r="Z987" s="209"/>
      <c r="AA987" s="209"/>
      <c r="AB987" s="209"/>
      <c r="AC987" s="209"/>
      <c r="AD987" s="209"/>
      <c r="AE987" s="209"/>
      <c r="AF987" s="209"/>
      <c r="AG987" s="209"/>
      <c r="AH987" s="209"/>
      <c r="AI987" s="209"/>
      <c r="AJ987" s="209"/>
      <c r="AK987" s="209"/>
      <c r="AL987" s="209"/>
      <c r="AM987" s="209"/>
      <c r="AN987" s="209"/>
      <c r="AO987" s="209"/>
      <c r="AP987" s="209"/>
      <c r="AQ987" s="209"/>
    </row>
    <row r="988" spans="1:43">
      <c r="A988" s="209"/>
      <c r="B988" s="209"/>
      <c r="C988" s="209"/>
      <c r="D988" s="209"/>
      <c r="E988" s="209"/>
      <c r="F988" s="209"/>
      <c r="G988" s="209"/>
      <c r="H988" s="209"/>
      <c r="I988" s="209"/>
      <c r="J988" s="209"/>
      <c r="K988" s="209"/>
      <c r="L988" s="209"/>
      <c r="M988" s="209"/>
      <c r="N988" s="209"/>
      <c r="O988" s="209"/>
      <c r="P988" s="209"/>
      <c r="Q988" s="209"/>
      <c r="R988" s="209"/>
      <c r="S988" s="209"/>
      <c r="T988" s="209"/>
      <c r="U988" s="209"/>
      <c r="V988" s="209"/>
      <c r="W988" s="209"/>
      <c r="X988" s="209"/>
      <c r="Y988" s="209"/>
      <c r="Z988" s="209"/>
      <c r="AA988" s="209"/>
      <c r="AB988" s="209"/>
      <c r="AC988" s="209"/>
      <c r="AD988" s="209"/>
      <c r="AE988" s="209"/>
      <c r="AF988" s="209"/>
      <c r="AG988" s="209"/>
      <c r="AH988" s="209"/>
      <c r="AI988" s="209"/>
      <c r="AJ988" s="209"/>
      <c r="AK988" s="209"/>
      <c r="AL988" s="209"/>
      <c r="AM988" s="209"/>
      <c r="AN988" s="209"/>
      <c r="AO988" s="209"/>
      <c r="AP988" s="209"/>
      <c r="AQ988" s="209"/>
    </row>
    <row r="989" spans="1:43">
      <c r="A989" s="209"/>
      <c r="B989" s="209"/>
      <c r="C989" s="209"/>
      <c r="D989" s="209"/>
      <c r="E989" s="209"/>
      <c r="F989" s="209"/>
      <c r="G989" s="209"/>
      <c r="H989" s="209"/>
      <c r="I989" s="209"/>
      <c r="J989" s="209"/>
      <c r="K989" s="209"/>
      <c r="L989" s="209"/>
      <c r="M989" s="209"/>
      <c r="N989" s="209"/>
      <c r="O989" s="209"/>
      <c r="P989" s="209"/>
      <c r="Q989" s="209"/>
      <c r="R989" s="209"/>
      <c r="S989" s="209"/>
      <c r="T989" s="209"/>
      <c r="U989" s="209"/>
      <c r="V989" s="209"/>
      <c r="W989" s="209"/>
      <c r="X989" s="209"/>
      <c r="Y989" s="209"/>
      <c r="Z989" s="209"/>
      <c r="AA989" s="209"/>
      <c r="AB989" s="209"/>
      <c r="AC989" s="209"/>
      <c r="AD989" s="209"/>
      <c r="AE989" s="209"/>
      <c r="AF989" s="209"/>
      <c r="AG989" s="209"/>
      <c r="AH989" s="209"/>
      <c r="AI989" s="209"/>
      <c r="AJ989" s="209"/>
      <c r="AK989" s="209"/>
      <c r="AL989" s="209"/>
      <c r="AM989" s="209"/>
      <c r="AN989" s="209"/>
      <c r="AO989" s="209"/>
      <c r="AP989" s="209"/>
      <c r="AQ989" s="209"/>
    </row>
    <row r="990" spans="1:43">
      <c r="A990" s="209"/>
      <c r="B990" s="209"/>
      <c r="C990" s="209"/>
      <c r="D990" s="209"/>
      <c r="E990" s="209"/>
      <c r="F990" s="209"/>
      <c r="G990" s="209"/>
      <c r="H990" s="209"/>
      <c r="I990" s="209"/>
      <c r="J990" s="209"/>
      <c r="K990" s="209"/>
      <c r="L990" s="209"/>
      <c r="M990" s="209"/>
      <c r="N990" s="209"/>
      <c r="O990" s="209"/>
      <c r="P990" s="209"/>
      <c r="Q990" s="209"/>
      <c r="R990" s="209"/>
      <c r="S990" s="209"/>
      <c r="T990" s="209"/>
      <c r="U990" s="209"/>
      <c r="V990" s="209"/>
      <c r="W990" s="209"/>
      <c r="X990" s="209"/>
      <c r="Y990" s="209"/>
      <c r="Z990" s="209"/>
      <c r="AA990" s="209"/>
      <c r="AB990" s="209"/>
      <c r="AC990" s="209"/>
      <c r="AD990" s="209"/>
      <c r="AE990" s="209"/>
      <c r="AF990" s="209"/>
      <c r="AG990" s="209"/>
      <c r="AH990" s="209"/>
      <c r="AI990" s="209"/>
      <c r="AJ990" s="209"/>
      <c r="AK990" s="209"/>
      <c r="AL990" s="209"/>
      <c r="AM990" s="209"/>
      <c r="AN990" s="209"/>
      <c r="AO990" s="209"/>
      <c r="AP990" s="209"/>
      <c r="AQ990" s="209"/>
    </row>
    <row r="991" spans="1:43">
      <c r="A991" s="209"/>
      <c r="B991" s="209"/>
      <c r="C991" s="209"/>
      <c r="D991" s="209"/>
      <c r="E991" s="209"/>
      <c r="F991" s="209"/>
      <c r="G991" s="209"/>
      <c r="H991" s="209"/>
      <c r="I991" s="209"/>
      <c r="J991" s="209"/>
      <c r="K991" s="209"/>
      <c r="L991" s="209"/>
      <c r="M991" s="209"/>
      <c r="N991" s="209"/>
      <c r="O991" s="209"/>
      <c r="P991" s="209"/>
      <c r="Q991" s="209"/>
      <c r="R991" s="209"/>
      <c r="S991" s="209"/>
      <c r="T991" s="209"/>
      <c r="U991" s="209"/>
      <c r="V991" s="209"/>
      <c r="W991" s="209"/>
      <c r="X991" s="209"/>
      <c r="Y991" s="209"/>
      <c r="Z991" s="209"/>
      <c r="AA991" s="209"/>
      <c r="AB991" s="209"/>
      <c r="AC991" s="209"/>
      <c r="AD991" s="209"/>
      <c r="AE991" s="209"/>
      <c r="AF991" s="209"/>
      <c r="AG991" s="209"/>
      <c r="AH991" s="209"/>
      <c r="AI991" s="209"/>
      <c r="AJ991" s="209"/>
      <c r="AK991" s="209"/>
      <c r="AL991" s="209"/>
      <c r="AM991" s="209"/>
      <c r="AN991" s="209"/>
      <c r="AO991" s="209"/>
      <c r="AP991" s="209"/>
      <c r="AQ991" s="209"/>
    </row>
    <row r="992" spans="1:43">
      <c r="A992" s="209"/>
      <c r="B992" s="209"/>
      <c r="C992" s="209"/>
      <c r="D992" s="209"/>
      <c r="E992" s="209"/>
      <c r="F992" s="209"/>
      <c r="G992" s="209"/>
      <c r="H992" s="209"/>
      <c r="I992" s="209"/>
      <c r="J992" s="209"/>
      <c r="K992" s="209"/>
      <c r="L992" s="209"/>
      <c r="M992" s="209"/>
      <c r="N992" s="209"/>
      <c r="O992" s="209"/>
      <c r="P992" s="209"/>
      <c r="Q992" s="209"/>
      <c r="R992" s="209"/>
      <c r="S992" s="209"/>
      <c r="T992" s="209"/>
      <c r="U992" s="209"/>
      <c r="V992" s="209"/>
      <c r="W992" s="209"/>
      <c r="X992" s="209"/>
      <c r="Y992" s="209"/>
      <c r="Z992" s="209"/>
      <c r="AA992" s="209"/>
      <c r="AB992" s="209"/>
      <c r="AC992" s="209"/>
      <c r="AD992" s="209"/>
      <c r="AE992" s="209"/>
      <c r="AF992" s="209"/>
      <c r="AG992" s="209"/>
      <c r="AH992" s="209"/>
      <c r="AI992" s="209"/>
      <c r="AJ992" s="209"/>
      <c r="AK992" s="209"/>
      <c r="AL992" s="209"/>
      <c r="AM992" s="209"/>
      <c r="AN992" s="209"/>
      <c r="AO992" s="209"/>
      <c r="AP992" s="209"/>
      <c r="AQ992" s="209"/>
    </row>
    <row r="993" spans="1:43">
      <c r="A993" s="209"/>
      <c r="B993" s="209"/>
      <c r="C993" s="209"/>
      <c r="D993" s="209"/>
      <c r="E993" s="209"/>
      <c r="F993" s="209"/>
      <c r="G993" s="209"/>
      <c r="H993" s="209"/>
      <c r="I993" s="209"/>
      <c r="J993" s="209"/>
      <c r="K993" s="209"/>
      <c r="L993" s="209"/>
      <c r="M993" s="209"/>
      <c r="N993" s="209"/>
      <c r="O993" s="209"/>
      <c r="P993" s="209"/>
      <c r="Q993" s="209"/>
      <c r="R993" s="209"/>
      <c r="S993" s="209"/>
      <c r="T993" s="209"/>
      <c r="U993" s="209"/>
      <c r="V993" s="209"/>
      <c r="W993" s="209"/>
      <c r="X993" s="209"/>
      <c r="Y993" s="209"/>
      <c r="Z993" s="209"/>
      <c r="AA993" s="209"/>
      <c r="AB993" s="209"/>
      <c r="AC993" s="209"/>
      <c r="AD993" s="209"/>
      <c r="AE993" s="209"/>
      <c r="AF993" s="209"/>
      <c r="AG993" s="209"/>
      <c r="AH993" s="209"/>
      <c r="AI993" s="209"/>
      <c r="AJ993" s="209"/>
      <c r="AK993" s="209"/>
      <c r="AL993" s="209"/>
      <c r="AM993" s="209"/>
      <c r="AN993" s="209"/>
      <c r="AO993" s="209"/>
      <c r="AP993" s="209"/>
      <c r="AQ993" s="209"/>
    </row>
    <row r="994" spans="1:43">
      <c r="A994" s="209"/>
      <c r="B994" s="209"/>
      <c r="C994" s="209"/>
      <c r="D994" s="209"/>
      <c r="E994" s="209"/>
      <c r="F994" s="209"/>
      <c r="G994" s="209"/>
      <c r="H994" s="209"/>
      <c r="I994" s="209"/>
      <c r="J994" s="209"/>
      <c r="K994" s="209"/>
      <c r="L994" s="209"/>
      <c r="M994" s="209"/>
      <c r="N994" s="209"/>
      <c r="O994" s="209"/>
      <c r="P994" s="209"/>
      <c r="Q994" s="209"/>
      <c r="R994" s="209"/>
      <c r="S994" s="209"/>
      <c r="T994" s="209"/>
      <c r="U994" s="209"/>
      <c r="V994" s="209"/>
      <c r="W994" s="209"/>
      <c r="X994" s="209"/>
      <c r="Y994" s="209"/>
      <c r="Z994" s="209"/>
      <c r="AA994" s="209"/>
      <c r="AB994" s="209"/>
      <c r="AC994" s="209"/>
      <c r="AD994" s="209"/>
      <c r="AE994" s="209"/>
      <c r="AF994" s="209"/>
      <c r="AG994" s="209"/>
      <c r="AH994" s="209"/>
      <c r="AI994" s="209"/>
      <c r="AJ994" s="209"/>
      <c r="AK994" s="209"/>
      <c r="AL994" s="209"/>
      <c r="AM994" s="209"/>
      <c r="AN994" s="209"/>
      <c r="AO994" s="209"/>
      <c r="AP994" s="209"/>
      <c r="AQ994" s="209"/>
    </row>
    <row r="995" spans="1:43">
      <c r="A995" s="209"/>
      <c r="B995" s="209"/>
      <c r="C995" s="209"/>
      <c r="D995" s="209"/>
      <c r="E995" s="209"/>
      <c r="F995" s="209"/>
      <c r="G995" s="209"/>
      <c r="H995" s="209"/>
      <c r="I995" s="209"/>
      <c r="J995" s="209"/>
      <c r="K995" s="209"/>
      <c r="L995" s="209"/>
      <c r="M995" s="209"/>
      <c r="N995" s="209"/>
      <c r="O995" s="209"/>
      <c r="P995" s="209"/>
      <c r="Q995" s="209"/>
      <c r="R995" s="209"/>
      <c r="S995" s="209"/>
      <c r="T995" s="209"/>
      <c r="U995" s="209"/>
      <c r="V995" s="209"/>
      <c r="W995" s="209"/>
      <c r="X995" s="209"/>
      <c r="Y995" s="209"/>
      <c r="Z995" s="209"/>
      <c r="AA995" s="209"/>
      <c r="AB995" s="209"/>
      <c r="AC995" s="209"/>
      <c r="AD995" s="209"/>
      <c r="AE995" s="209"/>
      <c r="AF995" s="209"/>
      <c r="AG995" s="209"/>
      <c r="AH995" s="209"/>
      <c r="AI995" s="209"/>
      <c r="AJ995" s="209"/>
      <c r="AK995" s="209"/>
      <c r="AL995" s="209"/>
      <c r="AM995" s="209"/>
      <c r="AN995" s="209"/>
      <c r="AO995" s="209"/>
      <c r="AP995" s="209"/>
      <c r="AQ995" s="209"/>
    </row>
    <row r="996" spans="1:43">
      <c r="A996" s="209"/>
      <c r="B996" s="209"/>
      <c r="C996" s="209"/>
      <c r="D996" s="209"/>
      <c r="E996" s="209"/>
      <c r="F996" s="209"/>
      <c r="G996" s="209"/>
      <c r="H996" s="209"/>
      <c r="I996" s="209"/>
      <c r="J996" s="209"/>
      <c r="K996" s="209"/>
      <c r="L996" s="209"/>
      <c r="M996" s="209"/>
      <c r="N996" s="209"/>
      <c r="O996" s="209"/>
      <c r="P996" s="209"/>
      <c r="Q996" s="209"/>
      <c r="R996" s="209"/>
      <c r="S996" s="209"/>
      <c r="T996" s="209"/>
      <c r="U996" s="209"/>
      <c r="V996" s="209"/>
      <c r="W996" s="209"/>
      <c r="X996" s="209"/>
      <c r="Y996" s="209"/>
      <c r="Z996" s="209"/>
      <c r="AA996" s="209"/>
      <c r="AB996" s="209"/>
      <c r="AC996" s="209"/>
      <c r="AD996" s="209"/>
      <c r="AE996" s="209"/>
      <c r="AF996" s="209"/>
      <c r="AG996" s="209"/>
      <c r="AH996" s="209"/>
      <c r="AI996" s="209"/>
      <c r="AJ996" s="209"/>
      <c r="AK996" s="209"/>
      <c r="AL996" s="209"/>
      <c r="AM996" s="209"/>
      <c r="AN996" s="209"/>
      <c r="AO996" s="209"/>
      <c r="AP996" s="209"/>
      <c r="AQ996" s="209"/>
    </row>
    <row r="997" spans="1:43">
      <c r="A997" s="209"/>
      <c r="B997" s="209"/>
      <c r="C997" s="209"/>
      <c r="D997" s="209"/>
      <c r="E997" s="209"/>
      <c r="F997" s="209"/>
      <c r="G997" s="209"/>
      <c r="H997" s="209"/>
      <c r="I997" s="209"/>
      <c r="J997" s="209"/>
      <c r="K997" s="209"/>
      <c r="L997" s="209"/>
      <c r="M997" s="209"/>
      <c r="N997" s="209"/>
      <c r="O997" s="209"/>
      <c r="P997" s="209"/>
      <c r="Q997" s="209"/>
      <c r="R997" s="209"/>
      <c r="S997" s="209"/>
      <c r="T997" s="209"/>
      <c r="U997" s="209"/>
      <c r="V997" s="209"/>
      <c r="W997" s="209"/>
      <c r="X997" s="209"/>
      <c r="Y997" s="209"/>
      <c r="Z997" s="209"/>
      <c r="AA997" s="209"/>
      <c r="AB997" s="209"/>
      <c r="AC997" s="209"/>
      <c r="AD997" s="209"/>
      <c r="AE997" s="209"/>
      <c r="AF997" s="209"/>
      <c r="AG997" s="209"/>
      <c r="AH997" s="209"/>
      <c r="AI997" s="209"/>
      <c r="AJ997" s="209"/>
      <c r="AK997" s="209"/>
      <c r="AL997" s="209"/>
      <c r="AM997" s="209"/>
      <c r="AN997" s="209"/>
      <c r="AO997" s="209"/>
      <c r="AP997" s="209"/>
      <c r="AQ997" s="209"/>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E17:F19 H17:AG19 AL17:AQ19">
    <cfRule type="cellIs" dxfId="318" priority="1" stopIfTrue="1" operator="equal">
      <formula>0</formula>
    </cfRule>
  </conditionalFormatting>
  <conditionalFormatting sqref="AH12:AH16">
    <cfRule type="cellIs" dxfId="317" priority="2" stopIfTrue="1" operator="equal">
      <formula>0</formula>
    </cfRule>
  </conditionalFormatting>
  <conditionalFormatting sqref="AL12:AL16">
    <cfRule type="cellIs" dxfId="316" priority="3" stopIfTrue="1" operator="equal">
      <formula>0</formula>
    </cfRule>
  </conditionalFormatting>
  <conditionalFormatting sqref="AH20:AH23">
    <cfRule type="cellIs" dxfId="315" priority="4" stopIfTrue="1" operator="equal">
      <formula>0</formula>
    </cfRule>
  </conditionalFormatting>
  <conditionalFormatting sqref="W12:W16">
    <cfRule type="cellIs" dxfId="314" priority="5" stopIfTrue="1" operator="equal">
      <formula>0</formula>
    </cfRule>
  </conditionalFormatting>
  <conditionalFormatting sqref="AB12:AB16">
    <cfRule type="cellIs" dxfId="313" priority="6" stopIfTrue="1" operator="equal">
      <formula>0</formula>
    </cfRule>
  </conditionalFormatting>
  <conditionalFormatting sqref="Q12:Q16">
    <cfRule type="cellIs" dxfId="312" priority="7" stopIfTrue="1" operator="equal">
      <formula>0</formula>
    </cfRule>
  </conditionalFormatting>
  <conditionalFormatting sqref="AO12:AO16">
    <cfRule type="cellIs" dxfId="311" priority="8" stopIfTrue="1" operator="equal">
      <formula>0</formula>
    </cfRule>
  </conditionalFormatting>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AY50"/>
  <sheetViews>
    <sheetView workbookViewId="0">
      <selection activeCell="AB27" sqref="AB27"/>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244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8</v>
      </c>
      <c r="D12" s="8">
        <f>F12+R12+X12+AC12+AI12+AM12+AP12</f>
        <v>2</v>
      </c>
      <c r="E12" s="98">
        <v>8</v>
      </c>
      <c r="F12" s="10">
        <v>2</v>
      </c>
      <c r="G12" s="9">
        <f t="shared" ref="G12:G19" si="0">E12-SUM(H12:M12)</f>
        <v>6</v>
      </c>
      <c r="H12" s="10">
        <v>1</v>
      </c>
      <c r="I12" s="10"/>
      <c r="J12" s="10">
        <v>1</v>
      </c>
      <c r="K12" s="10"/>
      <c r="L12" s="10"/>
      <c r="M12" s="10"/>
      <c r="N12" s="10">
        <v>4</v>
      </c>
      <c r="O12" s="10"/>
      <c r="P12" s="99">
        <v>1</v>
      </c>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6</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14</v>
      </c>
      <c r="D18" s="8">
        <f t="shared" si="1"/>
        <v>6</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7</v>
      </c>
      <c r="X18" s="34">
        <v>3</v>
      </c>
      <c r="Y18" s="34">
        <v>5</v>
      </c>
      <c r="Z18" s="34">
        <v>0</v>
      </c>
      <c r="AA18" s="105">
        <v>2</v>
      </c>
      <c r="AB18" s="106">
        <v>0</v>
      </c>
      <c r="AC18" s="34">
        <v>0</v>
      </c>
      <c r="AD18" s="34">
        <v>0</v>
      </c>
      <c r="AE18" s="34">
        <v>0</v>
      </c>
      <c r="AF18" s="34">
        <v>0</v>
      </c>
      <c r="AG18" s="107">
        <v>0</v>
      </c>
      <c r="AH18" s="109"/>
      <c r="AI18" s="12"/>
      <c r="AJ18" s="12"/>
      <c r="AK18" s="12"/>
      <c r="AL18" s="34">
        <v>0</v>
      </c>
      <c r="AM18" s="34">
        <v>0</v>
      </c>
      <c r="AN18" s="34">
        <v>0</v>
      </c>
      <c r="AO18" s="34">
        <v>7</v>
      </c>
      <c r="AP18" s="34">
        <v>3</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11</v>
      </c>
      <c r="D20" s="8">
        <f t="shared" si="1"/>
        <v>9</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11</v>
      </c>
      <c r="AI20" s="10">
        <v>9</v>
      </c>
      <c r="AJ20" s="10">
        <v>11</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2</v>
      </c>
      <c r="D21" s="8">
        <f t="shared" si="1"/>
        <v>2</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2</v>
      </c>
      <c r="AI21" s="10">
        <v>2</v>
      </c>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35</v>
      </c>
      <c r="D24" s="13">
        <f>SUM(D12:D23)</f>
        <v>19</v>
      </c>
      <c r="E24" s="115">
        <f>SUM(E12:E23)</f>
        <v>8</v>
      </c>
      <c r="F24" s="116">
        <f>SUM(F12:F23)</f>
        <v>2</v>
      </c>
      <c r="G24" s="116">
        <f>SUM(G12:G23)</f>
        <v>6</v>
      </c>
      <c r="H24" s="116">
        <f t="shared" ref="H24:AH24" si="2">SUM(H12:H23)</f>
        <v>1</v>
      </c>
      <c r="I24" s="116">
        <f t="shared" si="2"/>
        <v>0</v>
      </c>
      <c r="J24" s="116">
        <f t="shared" si="2"/>
        <v>1</v>
      </c>
      <c r="K24" s="116">
        <f t="shared" si="2"/>
        <v>0</v>
      </c>
      <c r="L24" s="116">
        <f t="shared" si="2"/>
        <v>0</v>
      </c>
      <c r="M24" s="116">
        <f t="shared" si="2"/>
        <v>0</v>
      </c>
      <c r="N24" s="116">
        <f t="shared" si="2"/>
        <v>4</v>
      </c>
      <c r="O24" s="116">
        <f t="shared" si="2"/>
        <v>0</v>
      </c>
      <c r="P24" s="117">
        <f t="shared" si="2"/>
        <v>1</v>
      </c>
      <c r="Q24" s="116">
        <f t="shared" si="2"/>
        <v>0</v>
      </c>
      <c r="R24" s="116">
        <f t="shared" si="2"/>
        <v>0</v>
      </c>
      <c r="S24" s="116">
        <f t="shared" si="2"/>
        <v>0</v>
      </c>
      <c r="T24" s="116">
        <f t="shared" si="2"/>
        <v>0</v>
      </c>
      <c r="U24" s="116">
        <f t="shared" si="2"/>
        <v>0</v>
      </c>
      <c r="V24" s="118">
        <f t="shared" si="2"/>
        <v>0</v>
      </c>
      <c r="W24" s="116">
        <f t="shared" si="2"/>
        <v>7</v>
      </c>
      <c r="X24" s="116">
        <f t="shared" si="2"/>
        <v>3</v>
      </c>
      <c r="Y24" s="116">
        <f t="shared" si="2"/>
        <v>5</v>
      </c>
      <c r="Z24" s="116">
        <f t="shared" si="2"/>
        <v>0</v>
      </c>
      <c r="AA24" s="116">
        <f t="shared" si="2"/>
        <v>2</v>
      </c>
      <c r="AB24" s="119">
        <f t="shared" si="2"/>
        <v>0</v>
      </c>
      <c r="AC24" s="116">
        <f t="shared" si="2"/>
        <v>0</v>
      </c>
      <c r="AD24" s="116">
        <f t="shared" si="2"/>
        <v>0</v>
      </c>
      <c r="AE24" s="116">
        <f t="shared" si="2"/>
        <v>0</v>
      </c>
      <c r="AF24" s="116">
        <f t="shared" si="2"/>
        <v>0</v>
      </c>
      <c r="AG24" s="118">
        <f t="shared" si="2"/>
        <v>0</v>
      </c>
      <c r="AH24" s="120">
        <f t="shared" si="2"/>
        <v>13</v>
      </c>
      <c r="AI24" s="13">
        <f>SUM(AI12:AI23)</f>
        <v>11</v>
      </c>
      <c r="AJ24" s="13">
        <f t="shared" ref="AJ24:AO24" si="3">SUM(AJ12:AJ23)</f>
        <v>11</v>
      </c>
      <c r="AK24" s="13">
        <f t="shared" si="3"/>
        <v>0</v>
      </c>
      <c r="AL24" s="13">
        <f t="shared" si="3"/>
        <v>0</v>
      </c>
      <c r="AM24" s="13">
        <f t="shared" si="3"/>
        <v>0</v>
      </c>
      <c r="AN24" s="13">
        <f>SUM(AN12:AN23)</f>
        <v>0</v>
      </c>
      <c r="AO24" s="13">
        <f t="shared" si="3"/>
        <v>7</v>
      </c>
      <c r="AP24" s="13">
        <f>SUM(AP12:AP23)</f>
        <v>3</v>
      </c>
      <c r="AQ24" s="14">
        <f>SUM(AQ12:AQ23)</f>
        <v>6</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310" priority="8" stopIfTrue="1" operator="equal">
      <formula>0</formula>
    </cfRule>
  </conditionalFormatting>
  <conditionalFormatting sqref="AH12:AH16">
    <cfRule type="cellIs" dxfId="309" priority="7" stopIfTrue="1" operator="equal">
      <formula>0</formula>
    </cfRule>
  </conditionalFormatting>
  <conditionalFormatting sqref="AL12:AL16">
    <cfRule type="cellIs" dxfId="308" priority="6" stopIfTrue="1" operator="equal">
      <formula>0</formula>
    </cfRule>
  </conditionalFormatting>
  <conditionalFormatting sqref="AH20:AH23">
    <cfRule type="cellIs" dxfId="307" priority="5" stopIfTrue="1" operator="equal">
      <formula>0</formula>
    </cfRule>
  </conditionalFormatting>
  <conditionalFormatting sqref="W12:W16">
    <cfRule type="cellIs" dxfId="306" priority="4" stopIfTrue="1" operator="equal">
      <formula>0</formula>
    </cfRule>
  </conditionalFormatting>
  <conditionalFormatting sqref="AB12:AB16">
    <cfRule type="cellIs" dxfId="305" priority="3" stopIfTrue="1" operator="equal">
      <formula>0</formula>
    </cfRule>
  </conditionalFormatting>
  <conditionalFormatting sqref="Q12:Q16">
    <cfRule type="cellIs" dxfId="304" priority="2" stopIfTrue="1" operator="equal">
      <formula>0</formula>
    </cfRule>
  </conditionalFormatting>
  <conditionalFormatting sqref="AO12:AO16">
    <cfRule type="cellIs" dxfId="303" priority="1" stopIfTrue="1" operator="equal">
      <formula>0</formula>
    </cfRule>
  </conditionalFormatting>
  <pageMargins left="0.75" right="0.75" top="1" bottom="1" header="0.5" footer="0.5"/>
  <headerFooter alignWithMargins="0"/>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AY50"/>
  <sheetViews>
    <sheetView workbookViewId="0">
      <selection activeCell="A29" sqref="A29:AR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245</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2</v>
      </c>
      <c r="D12" s="8">
        <f>F12+R12+X12+AC12+AI12+AM12+AP12</f>
        <v>0</v>
      </c>
      <c r="E12" s="98">
        <v>2</v>
      </c>
      <c r="F12" s="10"/>
      <c r="G12" s="9">
        <f t="shared" ref="G12:G19" si="0">E12-SUM(H12:M12)</f>
        <v>2</v>
      </c>
      <c r="H12" s="10"/>
      <c r="I12" s="10"/>
      <c r="J12" s="10"/>
      <c r="K12" s="10"/>
      <c r="L12" s="10"/>
      <c r="M12" s="10"/>
      <c r="N12" s="10">
        <v>1</v>
      </c>
      <c r="O12" s="10"/>
      <c r="P12" s="99">
        <v>1</v>
      </c>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4</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25</v>
      </c>
      <c r="D17" s="8">
        <f t="shared" si="1"/>
        <v>13</v>
      </c>
      <c r="E17" s="161">
        <v>10</v>
      </c>
      <c r="F17" s="34">
        <v>6</v>
      </c>
      <c r="G17" s="9">
        <f>E17-SUM(H17:M17)</f>
        <v>6</v>
      </c>
      <c r="H17" s="34">
        <v>3</v>
      </c>
      <c r="I17" s="34">
        <v>1</v>
      </c>
      <c r="J17" s="34">
        <v>0</v>
      </c>
      <c r="K17" s="34">
        <v>0</v>
      </c>
      <c r="L17" s="34">
        <v>0</v>
      </c>
      <c r="M17" s="34">
        <v>0</v>
      </c>
      <c r="N17" s="34">
        <v>7</v>
      </c>
      <c r="O17" s="34">
        <v>1</v>
      </c>
      <c r="P17" s="105">
        <v>2</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3</v>
      </c>
      <c r="AM17" s="34">
        <v>2</v>
      </c>
      <c r="AN17" s="34">
        <v>2</v>
      </c>
      <c r="AO17" s="34">
        <v>12</v>
      </c>
      <c r="AP17" s="34">
        <v>5</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13</v>
      </c>
      <c r="D20" s="8">
        <f t="shared" si="1"/>
        <v>8</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13</v>
      </c>
      <c r="AI20" s="10">
        <v>8</v>
      </c>
      <c r="AJ20" s="10">
        <v>13</v>
      </c>
      <c r="AK20" s="10">
        <v>0</v>
      </c>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1</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1</v>
      </c>
      <c r="AI21" s="10">
        <v>0</v>
      </c>
      <c r="AJ21" s="10">
        <v>1</v>
      </c>
      <c r="AK21" s="10">
        <v>0</v>
      </c>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41</v>
      </c>
      <c r="D24" s="13">
        <f>SUM(D12:D23)</f>
        <v>21</v>
      </c>
      <c r="E24" s="115">
        <f>SUM(E12:E23)</f>
        <v>12</v>
      </c>
      <c r="F24" s="116">
        <f>SUM(F12:F23)</f>
        <v>6</v>
      </c>
      <c r="G24" s="116">
        <f>SUM(G12:G23)</f>
        <v>8</v>
      </c>
      <c r="H24" s="116">
        <f t="shared" ref="H24:AH24" si="2">SUM(H12:H23)</f>
        <v>3</v>
      </c>
      <c r="I24" s="116">
        <f t="shared" si="2"/>
        <v>1</v>
      </c>
      <c r="J24" s="116">
        <f t="shared" si="2"/>
        <v>0</v>
      </c>
      <c r="K24" s="116">
        <f t="shared" si="2"/>
        <v>0</v>
      </c>
      <c r="L24" s="116">
        <f t="shared" si="2"/>
        <v>0</v>
      </c>
      <c r="M24" s="116">
        <f t="shared" si="2"/>
        <v>0</v>
      </c>
      <c r="N24" s="116">
        <f t="shared" si="2"/>
        <v>8</v>
      </c>
      <c r="O24" s="116">
        <f t="shared" si="2"/>
        <v>1</v>
      </c>
      <c r="P24" s="117">
        <f t="shared" si="2"/>
        <v>3</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14</v>
      </c>
      <c r="AI24" s="13">
        <f>SUM(AI12:AI23)</f>
        <v>8</v>
      </c>
      <c r="AJ24" s="13">
        <f t="shared" ref="AJ24:AO24" si="3">SUM(AJ12:AJ23)</f>
        <v>14</v>
      </c>
      <c r="AK24" s="13">
        <f t="shared" si="3"/>
        <v>0</v>
      </c>
      <c r="AL24" s="13">
        <f t="shared" si="3"/>
        <v>3</v>
      </c>
      <c r="AM24" s="13">
        <f t="shared" si="3"/>
        <v>2</v>
      </c>
      <c r="AN24" s="13">
        <f>SUM(AN12:AN23)</f>
        <v>2</v>
      </c>
      <c r="AO24" s="13">
        <f t="shared" si="3"/>
        <v>12</v>
      </c>
      <c r="AP24" s="13">
        <f>SUM(AP12:AP23)</f>
        <v>5</v>
      </c>
      <c r="AQ24" s="14">
        <f>SUM(AQ12:AQ23)</f>
        <v>4</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28:AQ28"/>
    <mergeCell ref="A29:AR29"/>
    <mergeCell ref="A30:AR30"/>
    <mergeCell ref="A31:AR31"/>
    <mergeCell ref="A32:AR32"/>
    <mergeCell ref="A33:AR33"/>
    <mergeCell ref="A39:AO39"/>
    <mergeCell ref="A34:AR34"/>
    <mergeCell ref="A35:AM35"/>
    <mergeCell ref="A36:AM36"/>
    <mergeCell ref="A37:AO37"/>
    <mergeCell ref="A38:AO38"/>
    <mergeCell ref="AD8:AD10"/>
    <mergeCell ref="AE8:AE10"/>
    <mergeCell ref="AF8:AF10"/>
    <mergeCell ref="AG8:AG10"/>
    <mergeCell ref="L9:L10"/>
    <mergeCell ref="M9:M10"/>
    <mergeCell ref="AH9:AK9"/>
    <mergeCell ref="AL9:AN9"/>
    <mergeCell ref="O8:O10"/>
    <mergeCell ref="P8:P10"/>
    <mergeCell ref="Q8:Q10"/>
    <mergeCell ref="E8:E10"/>
    <mergeCell ref="F8:F10"/>
    <mergeCell ref="T8:T10"/>
    <mergeCell ref="AS9:AV10"/>
    <mergeCell ref="A24:B24"/>
    <mergeCell ref="X8:X10"/>
    <mergeCell ref="Y8:Y10"/>
    <mergeCell ref="Z8:Z10"/>
    <mergeCell ref="AA8:AA10"/>
    <mergeCell ref="AB8:AB10"/>
    <mergeCell ref="AC8:AC10"/>
    <mergeCell ref="R8:R10"/>
    <mergeCell ref="S8:S10"/>
    <mergeCell ref="C5:C10"/>
    <mergeCell ref="D5:D10"/>
    <mergeCell ref="E5:AN5"/>
    <mergeCell ref="AO5:AP9"/>
    <mergeCell ref="W7:AA7"/>
    <mergeCell ref="AB7:AG7"/>
    <mergeCell ref="A1:AQ1"/>
    <mergeCell ref="A2:AQ2"/>
    <mergeCell ref="A3:AQ3"/>
    <mergeCell ref="A4:AQ4"/>
    <mergeCell ref="A5:A10"/>
    <mergeCell ref="B5:B10"/>
    <mergeCell ref="H9:H10"/>
    <mergeCell ref="I9:I10"/>
    <mergeCell ref="J9:J10"/>
    <mergeCell ref="K9:K10"/>
    <mergeCell ref="AQ5:AQ10"/>
    <mergeCell ref="E6:V6"/>
    <mergeCell ref="W6:AG6"/>
    <mergeCell ref="AH6:AN8"/>
    <mergeCell ref="E7:P7"/>
    <mergeCell ref="Q7:V7"/>
    <mergeCell ref="U8:U10"/>
    <mergeCell ref="V8:V10"/>
    <mergeCell ref="W8:W10"/>
    <mergeCell ref="G8:G10"/>
    <mergeCell ref="H8:M8"/>
    <mergeCell ref="N8:N10"/>
  </mergeCells>
  <phoneticPr fontId="8" type="noConversion"/>
  <conditionalFormatting sqref="AL17:AQ19 H17:AG19 E17:F19">
    <cfRule type="cellIs" dxfId="302" priority="8" stopIfTrue="1" operator="equal">
      <formula>0</formula>
    </cfRule>
  </conditionalFormatting>
  <conditionalFormatting sqref="AH12:AH16">
    <cfRule type="cellIs" dxfId="301" priority="7" stopIfTrue="1" operator="equal">
      <formula>0</formula>
    </cfRule>
  </conditionalFormatting>
  <conditionalFormatting sqref="AL12:AL16">
    <cfRule type="cellIs" dxfId="300" priority="6" stopIfTrue="1" operator="equal">
      <formula>0</formula>
    </cfRule>
  </conditionalFormatting>
  <conditionalFormatting sqref="AH20:AH23">
    <cfRule type="cellIs" dxfId="299" priority="5" stopIfTrue="1" operator="equal">
      <formula>0</formula>
    </cfRule>
  </conditionalFormatting>
  <conditionalFormatting sqref="W12:W16">
    <cfRule type="cellIs" dxfId="298" priority="4" stopIfTrue="1" operator="equal">
      <formula>0</formula>
    </cfRule>
  </conditionalFormatting>
  <conditionalFormatting sqref="AB12:AB16">
    <cfRule type="cellIs" dxfId="297" priority="3" stopIfTrue="1" operator="equal">
      <formula>0</formula>
    </cfRule>
  </conditionalFormatting>
  <conditionalFormatting sqref="Q12:Q16">
    <cfRule type="cellIs" dxfId="296" priority="2" stopIfTrue="1" operator="equal">
      <formula>0</formula>
    </cfRule>
  </conditionalFormatting>
  <conditionalFormatting sqref="AO12:AO16">
    <cfRule type="cellIs" dxfId="295" priority="1" stopIfTrue="1" operator="equal">
      <formula>0</formula>
    </cfRule>
  </conditionalFormatting>
  <pageMargins left="0.75" right="0.75" top="1" bottom="1" header="0.5" footer="0.5"/>
  <headerFooter alignWithMargins="0"/>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AY50"/>
  <sheetViews>
    <sheetView workbookViewId="0">
      <selection activeCell="AS9" sqref="AS9:AV10"/>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246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36</v>
      </c>
      <c r="D12" s="8">
        <f>F12+R12+X12+AC12+AI12+AM12+AP12</f>
        <v>4</v>
      </c>
      <c r="E12" s="98">
        <v>11</v>
      </c>
      <c r="F12" s="10">
        <v>0</v>
      </c>
      <c r="G12" s="9">
        <f t="shared" ref="G12:G19" si="0">E12-SUM(H12:M12)</f>
        <v>7</v>
      </c>
      <c r="H12" s="10">
        <v>1</v>
      </c>
      <c r="I12" s="10">
        <v>1</v>
      </c>
      <c r="J12" s="10">
        <v>2</v>
      </c>
      <c r="K12" s="10"/>
      <c r="L12" s="10"/>
      <c r="M12" s="10"/>
      <c r="N12" s="10">
        <v>3</v>
      </c>
      <c r="O12" s="10">
        <v>2</v>
      </c>
      <c r="P12" s="99">
        <v>6</v>
      </c>
      <c r="Q12" s="100">
        <v>8</v>
      </c>
      <c r="R12" s="10"/>
      <c r="S12" s="10">
        <v>6</v>
      </c>
      <c r="T12" s="10">
        <v>1</v>
      </c>
      <c r="U12" s="10"/>
      <c r="V12" s="101">
        <v>1</v>
      </c>
      <c r="W12" s="102">
        <v>3</v>
      </c>
      <c r="X12" s="10">
        <v>1</v>
      </c>
      <c r="Y12" s="10">
        <v>1</v>
      </c>
      <c r="Z12" s="10">
        <v>2</v>
      </c>
      <c r="AA12" s="103"/>
      <c r="AB12" s="100">
        <f>AD12+AE12+AF12+AG12</f>
        <v>0</v>
      </c>
      <c r="AC12" s="10"/>
      <c r="AD12" s="10"/>
      <c r="AE12" s="10"/>
      <c r="AF12" s="10"/>
      <c r="AG12" s="101"/>
      <c r="AH12" s="102">
        <v>2</v>
      </c>
      <c r="AI12" s="10">
        <v>1</v>
      </c>
      <c r="AJ12" s="10">
        <v>1</v>
      </c>
      <c r="AK12" s="10">
        <v>1</v>
      </c>
      <c r="AL12" s="63">
        <v>5</v>
      </c>
      <c r="AM12" s="10">
        <v>1</v>
      </c>
      <c r="AN12" s="10">
        <v>3</v>
      </c>
      <c r="AO12" s="63">
        <v>7</v>
      </c>
      <c r="AP12" s="10">
        <v>1</v>
      </c>
      <c r="AQ12" s="10">
        <v>54</v>
      </c>
      <c r="AR12" s="4"/>
      <c r="AS12" s="104"/>
      <c r="AT12" s="4"/>
      <c r="AU12" s="4"/>
      <c r="AV12" s="4"/>
      <c r="AW12" s="4"/>
      <c r="AX12" s="4"/>
      <c r="AY12" s="4"/>
    </row>
    <row r="13" spans="1:51" ht="12" customHeight="1">
      <c r="A13" s="2" t="s">
        <v>88</v>
      </c>
      <c r="B13" s="33" t="s">
        <v>1</v>
      </c>
      <c r="C13" s="8">
        <f t="shared" ref="C13:D23" si="1">E13+Q13+W13+AB13+AH13+AL13+AO13</f>
        <v>21</v>
      </c>
      <c r="D13" s="8">
        <f t="shared" si="1"/>
        <v>7</v>
      </c>
      <c r="E13" s="98">
        <v>6</v>
      </c>
      <c r="F13" s="10"/>
      <c r="G13" s="9">
        <f t="shared" si="0"/>
        <v>6</v>
      </c>
      <c r="H13" s="10"/>
      <c r="I13" s="10"/>
      <c r="J13" s="10"/>
      <c r="K13" s="10"/>
      <c r="L13" s="10"/>
      <c r="M13" s="10"/>
      <c r="N13" s="10">
        <v>4</v>
      </c>
      <c r="O13" s="10">
        <v>1</v>
      </c>
      <c r="P13" s="99">
        <v>1</v>
      </c>
      <c r="Q13" s="100">
        <f>S13+T13+U13+V13</f>
        <v>3</v>
      </c>
      <c r="R13" s="10">
        <v>3</v>
      </c>
      <c r="S13" s="10">
        <v>3</v>
      </c>
      <c r="T13" s="10"/>
      <c r="U13" s="10"/>
      <c r="V13" s="101"/>
      <c r="W13" s="102">
        <v>7</v>
      </c>
      <c r="X13" s="10">
        <v>1</v>
      </c>
      <c r="Y13" s="10">
        <v>4</v>
      </c>
      <c r="Z13" s="10">
        <v>2</v>
      </c>
      <c r="AA13" s="103">
        <v>1</v>
      </c>
      <c r="AB13" s="100">
        <v>2</v>
      </c>
      <c r="AC13" s="10">
        <v>1</v>
      </c>
      <c r="AD13" s="10"/>
      <c r="AE13" s="10">
        <v>2</v>
      </c>
      <c r="AF13" s="10"/>
      <c r="AG13" s="101"/>
      <c r="AH13" s="102">
        <f>AJ13+AK13</f>
        <v>0</v>
      </c>
      <c r="AI13" s="10"/>
      <c r="AJ13" s="10"/>
      <c r="AK13" s="10"/>
      <c r="AL13" s="63">
        <f>AN13</f>
        <v>0</v>
      </c>
      <c r="AM13" s="10"/>
      <c r="AN13" s="10"/>
      <c r="AO13" s="63">
        <v>3</v>
      </c>
      <c r="AP13" s="10">
        <v>2</v>
      </c>
      <c r="AQ13" s="10">
        <v>2</v>
      </c>
      <c r="AR13" s="4"/>
      <c r="AS13" s="104"/>
      <c r="AT13" s="4"/>
      <c r="AU13" s="4"/>
      <c r="AV13" s="4"/>
      <c r="AW13" s="4"/>
      <c r="AX13" s="4"/>
      <c r="AY13" s="4"/>
    </row>
    <row r="14" spans="1:51" ht="30.75" customHeight="1">
      <c r="A14" s="2" t="s">
        <v>90</v>
      </c>
      <c r="B14" s="32" t="s">
        <v>157</v>
      </c>
      <c r="C14" s="8">
        <f t="shared" si="1"/>
        <v>17</v>
      </c>
      <c r="D14" s="8">
        <f t="shared" si="1"/>
        <v>4</v>
      </c>
      <c r="E14" s="98">
        <v>2</v>
      </c>
      <c r="F14" s="10"/>
      <c r="G14" s="9">
        <f t="shared" si="0"/>
        <v>1</v>
      </c>
      <c r="H14" s="10"/>
      <c r="I14" s="10"/>
      <c r="J14" s="10"/>
      <c r="K14" s="10"/>
      <c r="L14" s="10">
        <v>1</v>
      </c>
      <c r="M14" s="10"/>
      <c r="N14" s="10">
        <v>1</v>
      </c>
      <c r="O14" s="10"/>
      <c r="P14" s="99"/>
      <c r="Q14" s="100">
        <v>4</v>
      </c>
      <c r="R14" s="10"/>
      <c r="S14" s="10">
        <v>4</v>
      </c>
      <c r="T14" s="10"/>
      <c r="U14" s="10"/>
      <c r="V14" s="101"/>
      <c r="W14" s="102">
        <f>Y14+Z14+AA14</f>
        <v>2</v>
      </c>
      <c r="X14" s="10">
        <v>2</v>
      </c>
      <c r="Y14" s="10">
        <v>1</v>
      </c>
      <c r="Z14" s="10">
        <v>1</v>
      </c>
      <c r="AA14" s="103"/>
      <c r="AB14" s="100"/>
      <c r="AC14" s="10"/>
      <c r="AD14" s="10"/>
      <c r="AE14" s="10"/>
      <c r="AF14" s="10"/>
      <c r="AG14" s="101"/>
      <c r="AH14" s="102">
        <v>3</v>
      </c>
      <c r="AI14" s="10"/>
      <c r="AJ14" s="10">
        <v>1</v>
      </c>
      <c r="AK14" s="10">
        <v>1</v>
      </c>
      <c r="AL14" s="63">
        <f>AN14</f>
        <v>0</v>
      </c>
      <c r="AM14" s="10"/>
      <c r="AN14" s="10"/>
      <c r="AO14" s="63">
        <v>6</v>
      </c>
      <c r="AP14" s="10">
        <v>2</v>
      </c>
      <c r="AQ14" s="10">
        <v>34</v>
      </c>
      <c r="AR14" s="4"/>
      <c r="AS14" s="104"/>
      <c r="AT14" s="4"/>
      <c r="AU14" s="4"/>
      <c r="AV14" s="4"/>
      <c r="AW14" s="4"/>
      <c r="AX14" s="4"/>
      <c r="AY14" s="4"/>
    </row>
    <row r="15" spans="1:51" ht="12.75" customHeight="1">
      <c r="A15" s="2" t="s">
        <v>92</v>
      </c>
      <c r="B15" s="32" t="s">
        <v>6</v>
      </c>
      <c r="C15" s="8">
        <f t="shared" si="1"/>
        <v>0</v>
      </c>
      <c r="D15" s="8">
        <f t="shared" si="1"/>
        <v>0</v>
      </c>
      <c r="E15" s="98"/>
      <c r="F15" s="10">
        <v>0</v>
      </c>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47</v>
      </c>
      <c r="D17" s="8">
        <f t="shared" si="1"/>
        <v>16</v>
      </c>
      <c r="E17" s="161">
        <v>36</v>
      </c>
      <c r="F17" s="34">
        <v>10</v>
      </c>
      <c r="G17" s="9">
        <f>E17-SUM(H17:M17)</f>
        <v>11</v>
      </c>
      <c r="H17" s="34">
        <v>6</v>
      </c>
      <c r="I17" s="34">
        <v>5</v>
      </c>
      <c r="J17" s="34">
        <v>12</v>
      </c>
      <c r="K17" s="34">
        <v>1</v>
      </c>
      <c r="L17" s="34">
        <v>1</v>
      </c>
      <c r="M17" s="34">
        <v>0</v>
      </c>
      <c r="N17" s="34">
        <v>30</v>
      </c>
      <c r="O17" s="34">
        <v>4</v>
      </c>
      <c r="P17" s="105">
        <v>2</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2</v>
      </c>
      <c r="AM17" s="34">
        <v>2</v>
      </c>
      <c r="AN17" s="34">
        <v>1</v>
      </c>
      <c r="AO17" s="34">
        <v>9</v>
      </c>
      <c r="AP17" s="34">
        <v>4</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121</v>
      </c>
      <c r="D24" s="13">
        <f>SUM(D12:D23)</f>
        <v>31</v>
      </c>
      <c r="E24" s="115">
        <f>SUM(E12:E23)</f>
        <v>55</v>
      </c>
      <c r="F24" s="116">
        <f>SUM(F12:F23)</f>
        <v>10</v>
      </c>
      <c r="G24" s="116">
        <f>SUM(G12:G23)</f>
        <v>25</v>
      </c>
      <c r="H24" s="116">
        <f t="shared" ref="H24:AH24" si="2">SUM(H12:H23)</f>
        <v>7</v>
      </c>
      <c r="I24" s="116">
        <f t="shared" si="2"/>
        <v>6</v>
      </c>
      <c r="J24" s="116">
        <f t="shared" si="2"/>
        <v>14</v>
      </c>
      <c r="K24" s="116">
        <f t="shared" si="2"/>
        <v>1</v>
      </c>
      <c r="L24" s="116">
        <f t="shared" si="2"/>
        <v>2</v>
      </c>
      <c r="M24" s="116">
        <f t="shared" si="2"/>
        <v>0</v>
      </c>
      <c r="N24" s="116">
        <f t="shared" si="2"/>
        <v>38</v>
      </c>
      <c r="O24" s="116">
        <f t="shared" si="2"/>
        <v>7</v>
      </c>
      <c r="P24" s="117">
        <f t="shared" si="2"/>
        <v>9</v>
      </c>
      <c r="Q24" s="116">
        <f t="shared" si="2"/>
        <v>15</v>
      </c>
      <c r="R24" s="116">
        <f t="shared" si="2"/>
        <v>3</v>
      </c>
      <c r="S24" s="116">
        <f t="shared" si="2"/>
        <v>13</v>
      </c>
      <c r="T24" s="116">
        <f t="shared" si="2"/>
        <v>1</v>
      </c>
      <c r="U24" s="116">
        <f t="shared" si="2"/>
        <v>0</v>
      </c>
      <c r="V24" s="118">
        <f t="shared" si="2"/>
        <v>1</v>
      </c>
      <c r="W24" s="116">
        <f t="shared" si="2"/>
        <v>12</v>
      </c>
      <c r="X24" s="116">
        <f t="shared" si="2"/>
        <v>4</v>
      </c>
      <c r="Y24" s="116">
        <f t="shared" si="2"/>
        <v>6</v>
      </c>
      <c r="Z24" s="116">
        <f t="shared" si="2"/>
        <v>5</v>
      </c>
      <c r="AA24" s="116">
        <f t="shared" si="2"/>
        <v>1</v>
      </c>
      <c r="AB24" s="119">
        <f t="shared" si="2"/>
        <v>2</v>
      </c>
      <c r="AC24" s="116">
        <f t="shared" si="2"/>
        <v>1</v>
      </c>
      <c r="AD24" s="116">
        <f t="shared" si="2"/>
        <v>0</v>
      </c>
      <c r="AE24" s="116">
        <f t="shared" si="2"/>
        <v>2</v>
      </c>
      <c r="AF24" s="116">
        <f t="shared" si="2"/>
        <v>0</v>
      </c>
      <c r="AG24" s="118">
        <f t="shared" si="2"/>
        <v>0</v>
      </c>
      <c r="AH24" s="120">
        <f t="shared" si="2"/>
        <v>5</v>
      </c>
      <c r="AI24" s="13">
        <f>SUM(AI12:AI23)</f>
        <v>1</v>
      </c>
      <c r="AJ24" s="13">
        <f t="shared" ref="AJ24:AO24" si="3">SUM(AJ12:AJ23)</f>
        <v>2</v>
      </c>
      <c r="AK24" s="13">
        <f t="shared" si="3"/>
        <v>2</v>
      </c>
      <c r="AL24" s="13">
        <f t="shared" si="3"/>
        <v>7</v>
      </c>
      <c r="AM24" s="13">
        <f t="shared" si="3"/>
        <v>3</v>
      </c>
      <c r="AN24" s="13">
        <f>SUM(AN12:AN23)</f>
        <v>4</v>
      </c>
      <c r="AO24" s="13">
        <f t="shared" si="3"/>
        <v>25</v>
      </c>
      <c r="AP24" s="13">
        <f>SUM(AP12:AP23)</f>
        <v>9</v>
      </c>
      <c r="AQ24" s="14">
        <f>SUM(AQ12:AQ23)</f>
        <v>90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D8:AD10"/>
    <mergeCell ref="A37:AO37"/>
    <mergeCell ref="A38:AO38"/>
    <mergeCell ref="A32:AR32"/>
    <mergeCell ref="A33:AR33"/>
    <mergeCell ref="A34:AR34"/>
    <mergeCell ref="A35:AM35"/>
    <mergeCell ref="A36:AM36"/>
    <mergeCell ref="A28:AQ28"/>
    <mergeCell ref="A29:AR29"/>
    <mergeCell ref="A30:AR30"/>
    <mergeCell ref="A31:AR31"/>
    <mergeCell ref="Q8:Q10"/>
    <mergeCell ref="T8:T10"/>
    <mergeCell ref="U8:U10"/>
    <mergeCell ref="V8:V10"/>
    <mergeCell ref="AL9:AN9"/>
    <mergeCell ref="S8:S10"/>
    <mergeCell ref="AS9:AV10"/>
    <mergeCell ref="A24:B24"/>
    <mergeCell ref="X8:X10"/>
    <mergeCell ref="Y8:Y10"/>
    <mergeCell ref="Z8:Z10"/>
    <mergeCell ref="AA8:AA10"/>
    <mergeCell ref="AB8:AB10"/>
    <mergeCell ref="AC8:AC10"/>
    <mergeCell ref="R8:R10"/>
    <mergeCell ref="B5:B10"/>
    <mergeCell ref="AE8:AE10"/>
    <mergeCell ref="AF8:AF10"/>
    <mergeCell ref="AG8:AG10"/>
    <mergeCell ref="L9:L10"/>
    <mergeCell ref="M9:M10"/>
    <mergeCell ref="AH9:AK9"/>
    <mergeCell ref="A1:AQ1"/>
    <mergeCell ref="A2:AQ2"/>
    <mergeCell ref="A3:AQ3"/>
    <mergeCell ref="A4:AQ4"/>
    <mergeCell ref="A5:A10"/>
    <mergeCell ref="AQ5:AQ10"/>
    <mergeCell ref="E6:V6"/>
    <mergeCell ref="W6:AG6"/>
    <mergeCell ref="AH6:AN8"/>
    <mergeCell ref="E7:P7"/>
    <mergeCell ref="Q7:V7"/>
    <mergeCell ref="W8:W10"/>
    <mergeCell ref="G8:G10"/>
    <mergeCell ref="H8:M8"/>
    <mergeCell ref="N8:N10"/>
    <mergeCell ref="O8:O10"/>
    <mergeCell ref="A39:AO39"/>
    <mergeCell ref="A40:AO40"/>
    <mergeCell ref="A41:AR41"/>
    <mergeCell ref="C5:C10"/>
    <mergeCell ref="D5:D10"/>
    <mergeCell ref="E5:AN5"/>
    <mergeCell ref="AO5:AP9"/>
    <mergeCell ref="W7:AA7"/>
    <mergeCell ref="AB7:AG7"/>
    <mergeCell ref="E8:E10"/>
    <mergeCell ref="F8:F10"/>
    <mergeCell ref="P8:P10"/>
    <mergeCell ref="H9:H10"/>
    <mergeCell ref="I9:I10"/>
    <mergeCell ref="J9:J10"/>
    <mergeCell ref="K9:K10"/>
  </mergeCells>
  <phoneticPr fontId="8" type="noConversion"/>
  <conditionalFormatting sqref="AL17:AQ19 H17:AG19 E17:F19">
    <cfRule type="cellIs" dxfId="294" priority="8" stopIfTrue="1" operator="equal">
      <formula>0</formula>
    </cfRule>
  </conditionalFormatting>
  <conditionalFormatting sqref="AH12:AH16">
    <cfRule type="cellIs" dxfId="293" priority="7" stopIfTrue="1" operator="equal">
      <formula>0</formula>
    </cfRule>
  </conditionalFormatting>
  <conditionalFormatting sqref="AL12:AL16">
    <cfRule type="cellIs" dxfId="292" priority="6" stopIfTrue="1" operator="equal">
      <formula>0</formula>
    </cfRule>
  </conditionalFormatting>
  <conditionalFormatting sqref="AH20:AH23">
    <cfRule type="cellIs" dxfId="291" priority="5" stopIfTrue="1" operator="equal">
      <formula>0</formula>
    </cfRule>
  </conditionalFormatting>
  <conditionalFormatting sqref="W12:W16">
    <cfRule type="cellIs" dxfId="290" priority="4" stopIfTrue="1" operator="equal">
      <formula>0</formula>
    </cfRule>
  </conditionalFormatting>
  <conditionalFormatting sqref="AB12:AB16">
    <cfRule type="cellIs" dxfId="289" priority="3" stopIfTrue="1" operator="equal">
      <formula>0</formula>
    </cfRule>
  </conditionalFormatting>
  <conditionalFormatting sqref="Q12:Q16">
    <cfRule type="cellIs" dxfId="288" priority="2" stopIfTrue="1" operator="equal">
      <formula>0</formula>
    </cfRule>
  </conditionalFormatting>
  <conditionalFormatting sqref="AO12:AO16">
    <cfRule type="cellIs" dxfId="287" priority="1" stopIfTrue="1" operator="equal">
      <formula>0</formula>
    </cfRule>
  </conditionalFormatting>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AY50"/>
  <sheetViews>
    <sheetView workbookViewId="0">
      <selection activeCell="H16" sqref="H16"/>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247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27</v>
      </c>
      <c r="D12" s="8">
        <f>F12+R12+X12+AC12+AI12+AM12+AP12</f>
        <v>3</v>
      </c>
      <c r="E12" s="98">
        <v>15</v>
      </c>
      <c r="F12" s="10">
        <v>1</v>
      </c>
      <c r="G12" s="9">
        <f t="shared" ref="G12:G19" si="0">E12-SUM(H12:M12)</f>
        <v>12</v>
      </c>
      <c r="H12" s="10">
        <v>2</v>
      </c>
      <c r="I12" s="10"/>
      <c r="J12" s="10">
        <v>0</v>
      </c>
      <c r="K12" s="10"/>
      <c r="L12" s="10"/>
      <c r="M12" s="10">
        <v>1</v>
      </c>
      <c r="N12" s="10">
        <v>7</v>
      </c>
      <c r="O12" s="10"/>
      <c r="P12" s="99">
        <v>6</v>
      </c>
      <c r="Q12" s="100">
        <v>9</v>
      </c>
      <c r="R12" s="10">
        <v>2</v>
      </c>
      <c r="S12" s="10">
        <v>2</v>
      </c>
      <c r="T12" s="10"/>
      <c r="U12" s="10"/>
      <c r="V12" s="101">
        <v>7</v>
      </c>
      <c r="W12" s="102">
        <v>3</v>
      </c>
      <c r="X12" s="10"/>
      <c r="Y12" s="10">
        <v>1</v>
      </c>
      <c r="Z12" s="10"/>
      <c r="AA12" s="103">
        <v>2</v>
      </c>
      <c r="AB12" s="100"/>
      <c r="AC12" s="10"/>
      <c r="AD12" s="10"/>
      <c r="AE12" s="10"/>
      <c r="AF12" s="10"/>
      <c r="AG12" s="101"/>
      <c r="AH12" s="102">
        <f>AJ12+AK12</f>
        <v>0</v>
      </c>
      <c r="AI12" s="10"/>
      <c r="AJ12" s="10"/>
      <c r="AK12" s="10"/>
      <c r="AL12" s="63">
        <f>AN12</f>
        <v>0</v>
      </c>
      <c r="AM12" s="10"/>
      <c r="AN12" s="10"/>
      <c r="AO12" s="63">
        <f>AP12</f>
        <v>0</v>
      </c>
      <c r="AP12" s="10"/>
      <c r="AQ12" s="10">
        <v>17</v>
      </c>
      <c r="AR12" s="4"/>
      <c r="AS12" s="104"/>
      <c r="AT12" s="4"/>
      <c r="AU12" s="4"/>
      <c r="AV12" s="4"/>
      <c r="AW12" s="4"/>
      <c r="AX12" s="4"/>
      <c r="AY12" s="4"/>
    </row>
    <row r="13" spans="1:51" ht="12" customHeight="1">
      <c r="A13" s="2" t="s">
        <v>88</v>
      </c>
      <c r="B13" s="33" t="s">
        <v>1</v>
      </c>
      <c r="C13" s="8">
        <f t="shared" ref="C13:D23" si="1">E13+Q13+W13+AB13+AH13+AL13+AO13</f>
        <v>8</v>
      </c>
      <c r="D13" s="8">
        <f t="shared" si="1"/>
        <v>2</v>
      </c>
      <c r="E13" s="98">
        <v>5</v>
      </c>
      <c r="F13" s="10">
        <v>1</v>
      </c>
      <c r="G13" s="9">
        <f t="shared" si="0"/>
        <v>3</v>
      </c>
      <c r="H13" s="10"/>
      <c r="I13" s="10"/>
      <c r="J13" s="10">
        <v>2</v>
      </c>
      <c r="K13" s="10"/>
      <c r="L13" s="10"/>
      <c r="M13" s="10"/>
      <c r="N13" s="10">
        <v>1</v>
      </c>
      <c r="O13" s="10"/>
      <c r="P13" s="99">
        <v>3</v>
      </c>
      <c r="Q13" s="100"/>
      <c r="R13" s="10"/>
      <c r="S13" s="10"/>
      <c r="T13" s="10"/>
      <c r="U13" s="10"/>
      <c r="V13" s="101"/>
      <c r="W13" s="102">
        <v>2</v>
      </c>
      <c r="X13" s="10">
        <v>1</v>
      </c>
      <c r="Y13" s="10">
        <v>2</v>
      </c>
      <c r="Z13" s="10"/>
      <c r="AA13" s="103"/>
      <c r="AB13" s="100">
        <f>AD13+AE13+AF13+AG13</f>
        <v>0</v>
      </c>
      <c r="AC13" s="10"/>
      <c r="AD13" s="10"/>
      <c r="AE13" s="10"/>
      <c r="AF13" s="10"/>
      <c r="AG13" s="101"/>
      <c r="AH13" s="102">
        <f>AJ13+AK13</f>
        <v>0</v>
      </c>
      <c r="AI13" s="10"/>
      <c r="AJ13" s="10"/>
      <c r="AK13" s="10"/>
      <c r="AL13" s="63">
        <v>1</v>
      </c>
      <c r="AM13" s="10"/>
      <c r="AN13" s="10"/>
      <c r="AO13" s="63">
        <f>AP13</f>
        <v>0</v>
      </c>
      <c r="AP13" s="10"/>
      <c r="AQ13" s="10">
        <v>14</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33</v>
      </c>
      <c r="D18" s="8">
        <f t="shared" si="1"/>
        <v>15</v>
      </c>
      <c r="E18" s="161">
        <v>16</v>
      </c>
      <c r="F18" s="34">
        <v>4</v>
      </c>
      <c r="G18" s="9">
        <f t="shared" si="0"/>
        <v>3</v>
      </c>
      <c r="H18" s="34">
        <v>3</v>
      </c>
      <c r="I18" s="34">
        <v>0</v>
      </c>
      <c r="J18" s="34">
        <v>10</v>
      </c>
      <c r="K18" s="34">
        <v>0</v>
      </c>
      <c r="L18" s="34">
        <v>0</v>
      </c>
      <c r="M18" s="34">
        <v>0</v>
      </c>
      <c r="N18" s="34">
        <v>14</v>
      </c>
      <c r="O18" s="34">
        <v>0</v>
      </c>
      <c r="P18" s="105">
        <v>1</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17</v>
      </c>
      <c r="AM18" s="34">
        <v>10</v>
      </c>
      <c r="AN18" s="34">
        <v>1</v>
      </c>
      <c r="AO18" s="34">
        <v>0</v>
      </c>
      <c r="AP18" s="34">
        <v>1</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68</v>
      </c>
      <c r="D24" s="13">
        <f>SUM(D12:D23)</f>
        <v>20</v>
      </c>
      <c r="E24" s="115">
        <f>SUM(E12:E23)</f>
        <v>36</v>
      </c>
      <c r="F24" s="116">
        <f>SUM(F12:F23)</f>
        <v>6</v>
      </c>
      <c r="G24" s="116">
        <f>SUM(G12:G23)</f>
        <v>18</v>
      </c>
      <c r="H24" s="116">
        <f t="shared" ref="H24:AH24" si="2">SUM(H12:H23)</f>
        <v>5</v>
      </c>
      <c r="I24" s="116">
        <f t="shared" si="2"/>
        <v>0</v>
      </c>
      <c r="J24" s="116">
        <f t="shared" si="2"/>
        <v>12</v>
      </c>
      <c r="K24" s="116">
        <f t="shared" si="2"/>
        <v>0</v>
      </c>
      <c r="L24" s="116">
        <f t="shared" si="2"/>
        <v>0</v>
      </c>
      <c r="M24" s="116">
        <f t="shared" si="2"/>
        <v>1</v>
      </c>
      <c r="N24" s="116">
        <f t="shared" si="2"/>
        <v>22</v>
      </c>
      <c r="O24" s="116">
        <f t="shared" si="2"/>
        <v>0</v>
      </c>
      <c r="P24" s="117">
        <f t="shared" si="2"/>
        <v>10</v>
      </c>
      <c r="Q24" s="116">
        <f t="shared" si="2"/>
        <v>9</v>
      </c>
      <c r="R24" s="116">
        <f t="shared" si="2"/>
        <v>2</v>
      </c>
      <c r="S24" s="116">
        <f t="shared" si="2"/>
        <v>2</v>
      </c>
      <c r="T24" s="116">
        <f t="shared" si="2"/>
        <v>0</v>
      </c>
      <c r="U24" s="116">
        <f t="shared" si="2"/>
        <v>0</v>
      </c>
      <c r="V24" s="118">
        <f t="shared" si="2"/>
        <v>7</v>
      </c>
      <c r="W24" s="116">
        <f t="shared" si="2"/>
        <v>5</v>
      </c>
      <c r="X24" s="116">
        <f t="shared" si="2"/>
        <v>1</v>
      </c>
      <c r="Y24" s="116">
        <f t="shared" si="2"/>
        <v>3</v>
      </c>
      <c r="Z24" s="116">
        <f t="shared" si="2"/>
        <v>0</v>
      </c>
      <c r="AA24" s="116">
        <f t="shared" si="2"/>
        <v>2</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18</v>
      </c>
      <c r="AM24" s="13">
        <f t="shared" si="3"/>
        <v>10</v>
      </c>
      <c r="AN24" s="13">
        <f>SUM(AN12:AN23)</f>
        <v>1</v>
      </c>
      <c r="AO24" s="13">
        <f t="shared" si="3"/>
        <v>0</v>
      </c>
      <c r="AP24" s="13">
        <f>SUM(AP12:AP23)</f>
        <v>1</v>
      </c>
      <c r="AQ24" s="14">
        <f>SUM(AQ12:AQ23)</f>
        <v>31</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28:AQ28"/>
    <mergeCell ref="A29:AR29"/>
    <mergeCell ref="A30:AR30"/>
    <mergeCell ref="A31:AR31"/>
    <mergeCell ref="A32:AR32"/>
    <mergeCell ref="A33:AR33"/>
    <mergeCell ref="A39:AO39"/>
    <mergeCell ref="A34:AR34"/>
    <mergeCell ref="A35:AM35"/>
    <mergeCell ref="A36:AM36"/>
    <mergeCell ref="A37:AO37"/>
    <mergeCell ref="A38:AO38"/>
    <mergeCell ref="AD8:AD10"/>
    <mergeCell ref="AE8:AE10"/>
    <mergeCell ref="AF8:AF10"/>
    <mergeCell ref="AG8:AG10"/>
    <mergeCell ref="L9:L10"/>
    <mergeCell ref="M9:M10"/>
    <mergeCell ref="AH9:AK9"/>
    <mergeCell ref="AL9:AN9"/>
    <mergeCell ref="O8:O10"/>
    <mergeCell ref="P8:P10"/>
    <mergeCell ref="Q8:Q10"/>
    <mergeCell ref="E8:E10"/>
    <mergeCell ref="F8:F10"/>
    <mergeCell ref="T8:T10"/>
    <mergeCell ref="AS9:AV10"/>
    <mergeCell ref="A24:B24"/>
    <mergeCell ref="X8:X10"/>
    <mergeCell ref="Y8:Y10"/>
    <mergeCell ref="Z8:Z10"/>
    <mergeCell ref="AA8:AA10"/>
    <mergeCell ref="AB8:AB10"/>
    <mergeCell ref="AC8:AC10"/>
    <mergeCell ref="R8:R10"/>
    <mergeCell ref="S8:S10"/>
    <mergeCell ref="C5:C10"/>
    <mergeCell ref="D5:D10"/>
    <mergeCell ref="E5:AN5"/>
    <mergeCell ref="AO5:AP9"/>
    <mergeCell ref="W7:AA7"/>
    <mergeCell ref="AB7:AG7"/>
    <mergeCell ref="A1:AQ1"/>
    <mergeCell ref="A2:AQ2"/>
    <mergeCell ref="A3:AQ3"/>
    <mergeCell ref="A4:AQ4"/>
    <mergeCell ref="A5:A10"/>
    <mergeCell ref="B5:B10"/>
    <mergeCell ref="H9:H10"/>
    <mergeCell ref="I9:I10"/>
    <mergeCell ref="J9:J10"/>
    <mergeCell ref="K9:K10"/>
    <mergeCell ref="AQ5:AQ10"/>
    <mergeCell ref="E6:V6"/>
    <mergeCell ref="W6:AG6"/>
    <mergeCell ref="AH6:AN8"/>
    <mergeCell ref="E7:P7"/>
    <mergeCell ref="Q7:V7"/>
    <mergeCell ref="U8:U10"/>
    <mergeCell ref="V8:V10"/>
    <mergeCell ref="W8:W10"/>
    <mergeCell ref="G8:G10"/>
    <mergeCell ref="H8:M8"/>
    <mergeCell ref="N8:N10"/>
  </mergeCells>
  <phoneticPr fontId="8" type="noConversion"/>
  <conditionalFormatting sqref="AL17:AQ19 H17:AG19 E17:F19">
    <cfRule type="cellIs" dxfId="286" priority="14" stopIfTrue="1" operator="equal">
      <formula>0</formula>
    </cfRule>
  </conditionalFormatting>
  <conditionalFormatting sqref="AH14:AH16">
    <cfRule type="cellIs" dxfId="285" priority="13" stopIfTrue="1" operator="equal">
      <formula>0</formula>
    </cfRule>
  </conditionalFormatting>
  <conditionalFormatting sqref="AL14:AL16">
    <cfRule type="cellIs" dxfId="284" priority="12" stopIfTrue="1" operator="equal">
      <formula>0</formula>
    </cfRule>
  </conditionalFormatting>
  <conditionalFormatting sqref="AH20:AH23">
    <cfRule type="cellIs" dxfId="283" priority="11" stopIfTrue="1" operator="equal">
      <formula>0</formula>
    </cfRule>
  </conditionalFormatting>
  <conditionalFormatting sqref="W14:W16">
    <cfRule type="cellIs" dxfId="282" priority="10" stopIfTrue="1" operator="equal">
      <formula>0</formula>
    </cfRule>
  </conditionalFormatting>
  <conditionalFormatting sqref="AB14:AB16">
    <cfRule type="cellIs" dxfId="281" priority="9" stopIfTrue="1" operator="equal">
      <formula>0</formula>
    </cfRule>
  </conditionalFormatting>
  <conditionalFormatting sqref="Q14:Q16">
    <cfRule type="cellIs" dxfId="280" priority="8" stopIfTrue="1" operator="equal">
      <formula>0</formula>
    </cfRule>
  </conditionalFormatting>
  <conditionalFormatting sqref="AO14:AO16">
    <cfRule type="cellIs" dxfId="279" priority="7" stopIfTrue="1" operator="equal">
      <formula>0</formula>
    </cfRule>
  </conditionalFormatting>
  <conditionalFormatting sqref="AH12:AH13">
    <cfRule type="cellIs" dxfId="278" priority="6" stopIfTrue="1" operator="equal">
      <formula>0</formula>
    </cfRule>
  </conditionalFormatting>
  <conditionalFormatting sqref="AL12:AL13">
    <cfRule type="cellIs" dxfId="277" priority="5" stopIfTrue="1" operator="equal">
      <formula>0</formula>
    </cfRule>
  </conditionalFormatting>
  <conditionalFormatting sqref="W12:W13">
    <cfRule type="cellIs" dxfId="276" priority="4" stopIfTrue="1" operator="equal">
      <formula>0</formula>
    </cfRule>
  </conditionalFormatting>
  <conditionalFormatting sqref="AB12:AB13">
    <cfRule type="cellIs" dxfId="275" priority="3" stopIfTrue="1" operator="equal">
      <formula>0</formula>
    </cfRule>
  </conditionalFormatting>
  <conditionalFormatting sqref="Q12:Q13">
    <cfRule type="cellIs" dxfId="274" priority="2" stopIfTrue="1" operator="equal">
      <formula>0</formula>
    </cfRule>
  </conditionalFormatting>
  <conditionalFormatting sqref="AO12:AO13">
    <cfRule type="cellIs" dxfId="273" priority="1" stopIfTrue="1" operator="equal">
      <formula>0</formula>
    </cfRule>
  </conditionalFormatting>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AY50"/>
  <sheetViews>
    <sheetView workbookViewId="0">
      <selection activeCell="E26" sqref="E26"/>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248</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13</v>
      </c>
      <c r="D12" s="8">
        <f>F12+R12+X12+AC12+AI12+AM12+AP12</f>
        <v>1</v>
      </c>
      <c r="E12" s="98">
        <v>8</v>
      </c>
      <c r="F12" s="10">
        <v>1</v>
      </c>
      <c r="G12" s="9">
        <f t="shared" ref="G12:G19" si="0">E12-SUM(H12:M12)</f>
        <v>4</v>
      </c>
      <c r="H12" s="10">
        <v>4</v>
      </c>
      <c r="I12" s="10"/>
      <c r="J12" s="10"/>
      <c r="K12" s="10"/>
      <c r="L12" s="10"/>
      <c r="M12" s="10"/>
      <c r="N12" s="10">
        <v>7</v>
      </c>
      <c r="O12" s="10"/>
      <c r="P12" s="99">
        <v>1</v>
      </c>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v>2</v>
      </c>
      <c r="AM12" s="10"/>
      <c r="AN12" s="10"/>
      <c r="AO12" s="63">
        <v>3</v>
      </c>
      <c r="AP12" s="10"/>
      <c r="AQ12" s="10">
        <v>12</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25</v>
      </c>
      <c r="D18" s="8">
        <f t="shared" si="1"/>
        <v>13</v>
      </c>
      <c r="E18" s="161">
        <v>9</v>
      </c>
      <c r="F18" s="34">
        <v>5</v>
      </c>
      <c r="G18" s="9">
        <f t="shared" si="0"/>
        <v>4</v>
      </c>
      <c r="H18" s="34">
        <v>2</v>
      </c>
      <c r="I18" s="34">
        <v>0</v>
      </c>
      <c r="J18" s="34">
        <v>2</v>
      </c>
      <c r="K18" s="34">
        <v>0</v>
      </c>
      <c r="L18" s="34">
        <v>1</v>
      </c>
      <c r="M18" s="34">
        <v>0</v>
      </c>
      <c r="N18" s="34">
        <v>6</v>
      </c>
      <c r="O18" s="34">
        <v>1</v>
      </c>
      <c r="P18" s="105">
        <v>1</v>
      </c>
      <c r="Q18" s="106">
        <v>0</v>
      </c>
      <c r="R18" s="34">
        <v>0</v>
      </c>
      <c r="S18" s="34">
        <v>0</v>
      </c>
      <c r="T18" s="34">
        <v>0</v>
      </c>
      <c r="U18" s="34">
        <v>0</v>
      </c>
      <c r="V18" s="107">
        <v>0</v>
      </c>
      <c r="W18" s="108">
        <v>0</v>
      </c>
      <c r="X18" s="34">
        <v>0</v>
      </c>
      <c r="Y18" s="34">
        <v>0</v>
      </c>
      <c r="Z18" s="34">
        <v>0</v>
      </c>
      <c r="AA18" s="105">
        <v>0</v>
      </c>
      <c r="AB18" s="106">
        <v>4</v>
      </c>
      <c r="AC18" s="34">
        <v>1</v>
      </c>
      <c r="AD18" s="34">
        <v>4</v>
      </c>
      <c r="AE18" s="34">
        <v>0</v>
      </c>
      <c r="AF18" s="34">
        <v>0</v>
      </c>
      <c r="AG18" s="107">
        <v>0</v>
      </c>
      <c r="AH18" s="109"/>
      <c r="AI18" s="12"/>
      <c r="AJ18" s="12"/>
      <c r="AK18" s="12"/>
      <c r="AL18" s="34">
        <v>3</v>
      </c>
      <c r="AM18" s="34">
        <v>1</v>
      </c>
      <c r="AN18" s="34">
        <v>3</v>
      </c>
      <c r="AO18" s="34">
        <v>9</v>
      </c>
      <c r="AP18" s="34">
        <v>6</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10</v>
      </c>
      <c r="D20" s="8">
        <f t="shared" si="1"/>
        <v>5</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10</v>
      </c>
      <c r="AI20" s="10">
        <v>5</v>
      </c>
      <c r="AJ20" s="10">
        <v>10</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1</v>
      </c>
      <c r="D21" s="8">
        <f t="shared" si="1"/>
        <v>1</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1</v>
      </c>
      <c r="AI21" s="10">
        <v>1</v>
      </c>
      <c r="AJ21" s="10">
        <v>1</v>
      </c>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49</v>
      </c>
      <c r="D24" s="13">
        <f>SUM(D12:D23)</f>
        <v>20</v>
      </c>
      <c r="E24" s="115">
        <f>SUM(E12:E23)</f>
        <v>17</v>
      </c>
      <c r="F24" s="116">
        <f>SUM(F12:F23)</f>
        <v>6</v>
      </c>
      <c r="G24" s="116">
        <f>SUM(G12:G23)</f>
        <v>8</v>
      </c>
      <c r="H24" s="116">
        <f t="shared" ref="H24:AH24" si="2">SUM(H12:H23)</f>
        <v>6</v>
      </c>
      <c r="I24" s="116">
        <f t="shared" si="2"/>
        <v>0</v>
      </c>
      <c r="J24" s="116">
        <f t="shared" si="2"/>
        <v>2</v>
      </c>
      <c r="K24" s="116">
        <f t="shared" si="2"/>
        <v>0</v>
      </c>
      <c r="L24" s="116">
        <f t="shared" si="2"/>
        <v>1</v>
      </c>
      <c r="M24" s="116">
        <f t="shared" si="2"/>
        <v>0</v>
      </c>
      <c r="N24" s="116">
        <f t="shared" si="2"/>
        <v>13</v>
      </c>
      <c r="O24" s="116">
        <f t="shared" si="2"/>
        <v>1</v>
      </c>
      <c r="P24" s="117">
        <f t="shared" si="2"/>
        <v>2</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4</v>
      </c>
      <c r="AC24" s="116">
        <f t="shared" si="2"/>
        <v>1</v>
      </c>
      <c r="AD24" s="116">
        <f t="shared" si="2"/>
        <v>4</v>
      </c>
      <c r="AE24" s="116">
        <f t="shared" si="2"/>
        <v>0</v>
      </c>
      <c r="AF24" s="116">
        <f t="shared" si="2"/>
        <v>0</v>
      </c>
      <c r="AG24" s="118">
        <f t="shared" si="2"/>
        <v>0</v>
      </c>
      <c r="AH24" s="120">
        <f t="shared" si="2"/>
        <v>11</v>
      </c>
      <c r="AI24" s="13">
        <f>SUM(AI12:AI23)</f>
        <v>6</v>
      </c>
      <c r="AJ24" s="13">
        <f t="shared" ref="AJ24:AO24" si="3">SUM(AJ12:AJ23)</f>
        <v>11</v>
      </c>
      <c r="AK24" s="13">
        <f t="shared" si="3"/>
        <v>0</v>
      </c>
      <c r="AL24" s="13">
        <f t="shared" si="3"/>
        <v>5</v>
      </c>
      <c r="AM24" s="13">
        <f t="shared" si="3"/>
        <v>1</v>
      </c>
      <c r="AN24" s="13">
        <f>SUM(AN12:AN23)</f>
        <v>3</v>
      </c>
      <c r="AO24" s="13">
        <f t="shared" si="3"/>
        <v>12</v>
      </c>
      <c r="AP24" s="13">
        <f>SUM(AP12:AP23)</f>
        <v>6</v>
      </c>
      <c r="AQ24" s="14">
        <f>SUM(AQ12:AQ23)</f>
        <v>12</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272" priority="8" stopIfTrue="1" operator="equal">
      <formula>0</formula>
    </cfRule>
  </conditionalFormatting>
  <conditionalFormatting sqref="AH12:AH16">
    <cfRule type="cellIs" dxfId="271" priority="7" stopIfTrue="1" operator="equal">
      <formula>0</formula>
    </cfRule>
  </conditionalFormatting>
  <conditionalFormatting sqref="AL12:AL16">
    <cfRule type="cellIs" dxfId="270" priority="6" stopIfTrue="1" operator="equal">
      <formula>0</formula>
    </cfRule>
  </conditionalFormatting>
  <conditionalFormatting sqref="AH20:AH23">
    <cfRule type="cellIs" dxfId="269" priority="5" stopIfTrue="1" operator="equal">
      <formula>0</formula>
    </cfRule>
  </conditionalFormatting>
  <conditionalFormatting sqref="W12:W16">
    <cfRule type="cellIs" dxfId="268" priority="4" stopIfTrue="1" operator="equal">
      <formula>0</formula>
    </cfRule>
  </conditionalFormatting>
  <conditionalFormatting sqref="AB12:AB16">
    <cfRule type="cellIs" dxfId="267" priority="3" stopIfTrue="1" operator="equal">
      <formula>0</formula>
    </cfRule>
  </conditionalFormatting>
  <conditionalFormatting sqref="Q12:Q16">
    <cfRule type="cellIs" dxfId="266" priority="2" stopIfTrue="1" operator="equal">
      <formula>0</formula>
    </cfRule>
  </conditionalFormatting>
  <conditionalFormatting sqref="AO12:AO16">
    <cfRule type="cellIs" dxfId="265" priority="1" stopIfTrue="1" operator="equal">
      <formula>0</formula>
    </cfRule>
  </conditionalFormatting>
  <pageMargins left="0.75" right="0.75" top="1" bottom="1" header="0.5" footer="0.5"/>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Y51"/>
  <sheetViews>
    <sheetView showGridLines="0" workbookViewId="0">
      <pane ySplit="7" topLeftCell="A8" activePane="bottomLeft" state="frozen"/>
      <selection activeCell="A11" sqref="A1:AQ65536"/>
      <selection pane="bottomLeft" activeCell="E28" sqref="E28"/>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222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v>0</v>
      </c>
      <c r="D12" s="8">
        <v>0</v>
      </c>
      <c r="E12" s="98"/>
      <c r="F12" s="10"/>
      <c r="G12" s="9">
        <v>0</v>
      </c>
      <c r="H12" s="10"/>
      <c r="I12" s="10"/>
      <c r="J12" s="10"/>
      <c r="K12" s="10"/>
      <c r="L12" s="10"/>
      <c r="M12" s="10"/>
      <c r="N12" s="10"/>
      <c r="O12" s="10"/>
      <c r="P12" s="99"/>
      <c r="Q12" s="100">
        <v>0</v>
      </c>
      <c r="R12" s="10"/>
      <c r="S12" s="10"/>
      <c r="T12" s="10"/>
      <c r="U12" s="10"/>
      <c r="V12" s="101"/>
      <c r="W12" s="102">
        <v>0</v>
      </c>
      <c r="X12" s="10"/>
      <c r="Y12" s="10"/>
      <c r="Z12" s="10"/>
      <c r="AA12" s="103"/>
      <c r="AB12" s="100">
        <v>0</v>
      </c>
      <c r="AC12" s="10"/>
      <c r="AD12" s="10"/>
      <c r="AE12" s="10"/>
      <c r="AF12" s="10"/>
      <c r="AG12" s="101"/>
      <c r="AH12" s="102">
        <v>0</v>
      </c>
      <c r="AI12" s="10"/>
      <c r="AJ12" s="10"/>
      <c r="AK12" s="10"/>
      <c r="AL12" s="63">
        <v>0</v>
      </c>
      <c r="AM12" s="10"/>
      <c r="AN12" s="10"/>
      <c r="AO12" s="63">
        <v>0</v>
      </c>
      <c r="AP12" s="10"/>
      <c r="AQ12" s="10">
        <v>49</v>
      </c>
      <c r="AR12" s="4"/>
      <c r="AS12" s="104"/>
      <c r="AT12" s="4"/>
      <c r="AU12" s="4"/>
      <c r="AV12" s="4"/>
      <c r="AW12" s="4"/>
      <c r="AX12" s="4"/>
      <c r="AY12" s="4"/>
    </row>
    <row r="13" spans="1:51" ht="12" customHeight="1">
      <c r="A13" s="2" t="s">
        <v>88</v>
      </c>
      <c r="B13" s="33" t="s">
        <v>1</v>
      </c>
      <c r="C13" s="8">
        <v>0</v>
      </c>
      <c r="D13" s="8">
        <v>0</v>
      </c>
      <c r="E13" s="98"/>
      <c r="F13" s="10"/>
      <c r="G13" s="9">
        <v>0</v>
      </c>
      <c r="H13" s="10"/>
      <c r="I13" s="10"/>
      <c r="J13" s="10"/>
      <c r="K13" s="10"/>
      <c r="L13" s="10"/>
      <c r="M13" s="10"/>
      <c r="N13" s="10"/>
      <c r="O13" s="10"/>
      <c r="P13" s="99"/>
      <c r="Q13" s="100">
        <v>0</v>
      </c>
      <c r="R13" s="10"/>
      <c r="S13" s="10"/>
      <c r="T13" s="10"/>
      <c r="U13" s="10"/>
      <c r="V13" s="101"/>
      <c r="W13" s="102">
        <v>0</v>
      </c>
      <c r="X13" s="10"/>
      <c r="Y13" s="10"/>
      <c r="Z13" s="10"/>
      <c r="AA13" s="103"/>
      <c r="AB13" s="100">
        <v>0</v>
      </c>
      <c r="AC13" s="10"/>
      <c r="AD13" s="10"/>
      <c r="AE13" s="10"/>
      <c r="AF13" s="10"/>
      <c r="AG13" s="101"/>
      <c r="AH13" s="102">
        <v>0</v>
      </c>
      <c r="AI13" s="10"/>
      <c r="AJ13" s="10"/>
      <c r="AK13" s="10"/>
      <c r="AL13" s="63">
        <v>0</v>
      </c>
      <c r="AM13" s="10"/>
      <c r="AN13" s="10"/>
      <c r="AO13" s="63">
        <v>0</v>
      </c>
      <c r="AP13" s="10"/>
      <c r="AQ13" s="10">
        <v>3</v>
      </c>
      <c r="AR13" s="4"/>
      <c r="AS13" s="104"/>
      <c r="AT13" s="4"/>
      <c r="AU13" s="4"/>
      <c r="AV13" s="4"/>
      <c r="AW13" s="4"/>
      <c r="AX13" s="4"/>
      <c r="AY13" s="4"/>
    </row>
    <row r="14" spans="1:51" ht="30.75" customHeight="1">
      <c r="A14" s="2" t="s">
        <v>90</v>
      </c>
      <c r="B14" s="32" t="s">
        <v>157</v>
      </c>
      <c r="C14" s="8">
        <v>0</v>
      </c>
      <c r="D14" s="8">
        <v>0</v>
      </c>
      <c r="E14" s="98"/>
      <c r="F14" s="10"/>
      <c r="G14" s="9">
        <v>0</v>
      </c>
      <c r="H14" s="10"/>
      <c r="I14" s="10"/>
      <c r="J14" s="10"/>
      <c r="K14" s="10"/>
      <c r="L14" s="10"/>
      <c r="M14" s="10"/>
      <c r="N14" s="10"/>
      <c r="O14" s="10"/>
      <c r="P14" s="99"/>
      <c r="Q14" s="100">
        <v>0</v>
      </c>
      <c r="R14" s="10"/>
      <c r="S14" s="10"/>
      <c r="T14" s="10"/>
      <c r="U14" s="10"/>
      <c r="V14" s="101"/>
      <c r="W14" s="102">
        <v>0</v>
      </c>
      <c r="X14" s="10"/>
      <c r="Y14" s="10"/>
      <c r="Z14" s="10"/>
      <c r="AA14" s="103"/>
      <c r="AB14" s="100">
        <v>0</v>
      </c>
      <c r="AC14" s="10"/>
      <c r="AD14" s="10"/>
      <c r="AE14" s="10"/>
      <c r="AF14" s="10"/>
      <c r="AG14" s="101"/>
      <c r="AH14" s="102">
        <v>0</v>
      </c>
      <c r="AI14" s="10"/>
      <c r="AJ14" s="10"/>
      <c r="AK14" s="10"/>
      <c r="AL14" s="63">
        <v>0</v>
      </c>
      <c r="AM14" s="10"/>
      <c r="AN14" s="10"/>
      <c r="AO14" s="63">
        <v>0</v>
      </c>
      <c r="AP14" s="10"/>
      <c r="AQ14" s="10"/>
      <c r="AR14" s="4"/>
      <c r="AS14" s="104"/>
      <c r="AT14" s="4"/>
      <c r="AU14" s="4"/>
      <c r="AV14" s="4"/>
      <c r="AW14" s="4"/>
      <c r="AX14" s="4"/>
      <c r="AY14" s="4"/>
    </row>
    <row r="15" spans="1:51" ht="12.75" customHeight="1">
      <c r="A15" s="2" t="s">
        <v>92</v>
      </c>
      <c r="B15" s="32" t="s">
        <v>6</v>
      </c>
      <c r="C15" s="8">
        <v>0</v>
      </c>
      <c r="D15" s="8">
        <v>0</v>
      </c>
      <c r="E15" s="98"/>
      <c r="F15" s="10"/>
      <c r="G15" s="9">
        <v>0</v>
      </c>
      <c r="H15" s="10"/>
      <c r="I15" s="10"/>
      <c r="J15" s="10"/>
      <c r="K15" s="10"/>
      <c r="L15" s="10"/>
      <c r="M15" s="10"/>
      <c r="N15" s="10"/>
      <c r="O15" s="10"/>
      <c r="P15" s="99"/>
      <c r="Q15" s="100">
        <v>0</v>
      </c>
      <c r="R15" s="10"/>
      <c r="S15" s="10"/>
      <c r="T15" s="10"/>
      <c r="U15" s="10"/>
      <c r="V15" s="101"/>
      <c r="W15" s="102">
        <v>0</v>
      </c>
      <c r="X15" s="10"/>
      <c r="Y15" s="10"/>
      <c r="Z15" s="10"/>
      <c r="AA15" s="103"/>
      <c r="AB15" s="100">
        <v>0</v>
      </c>
      <c r="AC15" s="10"/>
      <c r="AD15" s="10"/>
      <c r="AE15" s="10"/>
      <c r="AF15" s="10"/>
      <c r="AG15" s="101"/>
      <c r="AH15" s="102">
        <v>0</v>
      </c>
      <c r="AI15" s="10"/>
      <c r="AJ15" s="10"/>
      <c r="AK15" s="10"/>
      <c r="AL15" s="63">
        <v>0</v>
      </c>
      <c r="AM15" s="10"/>
      <c r="AN15" s="10"/>
      <c r="AO15" s="63">
        <v>0</v>
      </c>
      <c r="AP15" s="10"/>
      <c r="AQ15" s="10"/>
      <c r="AR15" s="4"/>
      <c r="AS15" s="104"/>
      <c r="AT15" s="4"/>
      <c r="AU15" s="4"/>
      <c r="AV15" s="4"/>
      <c r="AW15" s="4"/>
      <c r="AX15" s="4"/>
      <c r="AY15" s="4"/>
    </row>
    <row r="16" spans="1:51" ht="30.75" customHeight="1">
      <c r="A16" s="2" t="s">
        <v>94</v>
      </c>
      <c r="B16" s="32" t="s">
        <v>7</v>
      </c>
      <c r="C16" s="8">
        <v>0</v>
      </c>
      <c r="D16" s="8">
        <v>0</v>
      </c>
      <c r="E16" s="98"/>
      <c r="F16" s="10"/>
      <c r="G16" s="9">
        <v>0</v>
      </c>
      <c r="H16" s="10"/>
      <c r="I16" s="10"/>
      <c r="J16" s="10"/>
      <c r="K16" s="10"/>
      <c r="L16" s="10"/>
      <c r="M16" s="10"/>
      <c r="N16" s="10"/>
      <c r="O16" s="10"/>
      <c r="P16" s="99"/>
      <c r="Q16" s="100">
        <v>0</v>
      </c>
      <c r="R16" s="10"/>
      <c r="S16" s="10"/>
      <c r="T16" s="10"/>
      <c r="U16" s="10"/>
      <c r="V16" s="101"/>
      <c r="W16" s="102">
        <v>0</v>
      </c>
      <c r="X16" s="10"/>
      <c r="Y16" s="10"/>
      <c r="Z16" s="10"/>
      <c r="AA16" s="103"/>
      <c r="AB16" s="100">
        <v>0</v>
      </c>
      <c r="AC16" s="10"/>
      <c r="AD16" s="10"/>
      <c r="AE16" s="10"/>
      <c r="AF16" s="10"/>
      <c r="AG16" s="101"/>
      <c r="AH16" s="102">
        <v>0</v>
      </c>
      <c r="AI16" s="10"/>
      <c r="AJ16" s="10"/>
      <c r="AK16" s="10"/>
      <c r="AL16" s="63">
        <v>0</v>
      </c>
      <c r="AM16" s="10"/>
      <c r="AN16" s="10"/>
      <c r="AO16" s="63">
        <v>0</v>
      </c>
      <c r="AP16" s="10"/>
      <c r="AQ16" s="10"/>
      <c r="AR16" s="4"/>
      <c r="AS16" s="104"/>
      <c r="AT16" s="4"/>
      <c r="AU16" s="4"/>
      <c r="AV16" s="4"/>
      <c r="AW16" s="4"/>
      <c r="AX16" s="4"/>
      <c r="AY16" s="4"/>
    </row>
    <row r="17" spans="1:51" ht="13.5" customHeight="1">
      <c r="A17" s="2" t="s">
        <v>95</v>
      </c>
      <c r="B17" s="32" t="s">
        <v>3</v>
      </c>
      <c r="C17" s="8">
        <v>0</v>
      </c>
      <c r="D17" s="8">
        <v>0</v>
      </c>
      <c r="E17" s="161">
        <v>0</v>
      </c>
      <c r="F17" s="34">
        <v>0</v>
      </c>
      <c r="G17" s="9">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v>22</v>
      </c>
      <c r="D18" s="8">
        <v>6</v>
      </c>
      <c r="E18" s="161">
        <v>11</v>
      </c>
      <c r="F18" s="34">
        <v>0</v>
      </c>
      <c r="G18" s="9">
        <v>3</v>
      </c>
      <c r="H18" s="34">
        <v>2</v>
      </c>
      <c r="I18" s="34">
        <v>4</v>
      </c>
      <c r="J18" s="34">
        <v>2</v>
      </c>
      <c r="K18" s="34">
        <v>0</v>
      </c>
      <c r="L18" s="34">
        <v>0</v>
      </c>
      <c r="M18" s="34">
        <v>0</v>
      </c>
      <c r="N18" s="34">
        <v>8</v>
      </c>
      <c r="O18" s="34">
        <v>0</v>
      </c>
      <c r="P18" s="105">
        <v>3</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2</v>
      </c>
      <c r="AM18" s="34">
        <v>1</v>
      </c>
      <c r="AN18" s="34">
        <v>1</v>
      </c>
      <c r="AO18" s="34">
        <v>9</v>
      </c>
      <c r="AP18" s="34">
        <v>5</v>
      </c>
      <c r="AQ18" s="34">
        <v>0</v>
      </c>
      <c r="AR18" s="4"/>
      <c r="AS18" s="104"/>
      <c r="AT18" s="4"/>
      <c r="AU18" s="4"/>
      <c r="AV18" s="4"/>
      <c r="AW18" s="4"/>
      <c r="AX18" s="4"/>
      <c r="AY18" s="4"/>
    </row>
    <row r="19" spans="1:51" ht="13.5" customHeight="1">
      <c r="A19" s="2" t="s">
        <v>99</v>
      </c>
      <c r="B19" s="32" t="s">
        <v>18</v>
      </c>
      <c r="C19" s="8">
        <v>0</v>
      </c>
      <c r="D19" s="8">
        <v>0</v>
      </c>
      <c r="E19" s="161">
        <v>0</v>
      </c>
      <c r="F19" s="34">
        <v>0</v>
      </c>
      <c r="G19" s="9">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v>0</v>
      </c>
      <c r="D20" s="8">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v>0</v>
      </c>
      <c r="D21" s="8">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v>0</v>
      </c>
      <c r="D22" s="8">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v>0</v>
      </c>
      <c r="D23" s="8">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v>22</v>
      </c>
      <c r="D24" s="13">
        <v>6</v>
      </c>
      <c r="E24" s="115">
        <v>11</v>
      </c>
      <c r="F24" s="116">
        <v>0</v>
      </c>
      <c r="G24" s="116">
        <v>3</v>
      </c>
      <c r="H24" s="116">
        <v>2</v>
      </c>
      <c r="I24" s="116">
        <v>4</v>
      </c>
      <c r="J24" s="116">
        <v>2</v>
      </c>
      <c r="K24" s="116">
        <v>0</v>
      </c>
      <c r="L24" s="116">
        <v>0</v>
      </c>
      <c r="M24" s="116">
        <v>0</v>
      </c>
      <c r="N24" s="116">
        <v>8</v>
      </c>
      <c r="O24" s="116">
        <v>0</v>
      </c>
      <c r="P24" s="117">
        <v>3</v>
      </c>
      <c r="Q24" s="116">
        <v>0</v>
      </c>
      <c r="R24" s="116">
        <v>0</v>
      </c>
      <c r="S24" s="116">
        <v>0</v>
      </c>
      <c r="T24" s="116">
        <v>0</v>
      </c>
      <c r="U24" s="116">
        <v>0</v>
      </c>
      <c r="V24" s="118">
        <v>0</v>
      </c>
      <c r="W24" s="116">
        <v>0</v>
      </c>
      <c r="X24" s="116">
        <v>0</v>
      </c>
      <c r="Y24" s="116">
        <v>0</v>
      </c>
      <c r="Z24" s="116">
        <v>0</v>
      </c>
      <c r="AA24" s="116">
        <v>0</v>
      </c>
      <c r="AB24" s="119">
        <v>0</v>
      </c>
      <c r="AC24" s="116">
        <v>0</v>
      </c>
      <c r="AD24" s="116">
        <v>0</v>
      </c>
      <c r="AE24" s="116">
        <v>0</v>
      </c>
      <c r="AF24" s="116">
        <v>0</v>
      </c>
      <c r="AG24" s="118">
        <v>0</v>
      </c>
      <c r="AH24" s="120">
        <v>0</v>
      </c>
      <c r="AI24" s="13">
        <v>0</v>
      </c>
      <c r="AJ24" s="13">
        <v>0</v>
      </c>
      <c r="AK24" s="13">
        <v>0</v>
      </c>
      <c r="AL24" s="13">
        <v>2</v>
      </c>
      <c r="AM24" s="13">
        <v>1</v>
      </c>
      <c r="AN24" s="13">
        <v>1</v>
      </c>
      <c r="AO24" s="13">
        <v>9</v>
      </c>
      <c r="AP24" s="13">
        <v>5</v>
      </c>
      <c r="AQ24" s="14">
        <v>52</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4"/>
      <c r="AT27" s="4"/>
      <c r="AU27" s="4"/>
      <c r="AV27" s="4"/>
      <c r="AW27" s="4"/>
      <c r="AX27" s="4"/>
      <c r="AY27" s="4"/>
    </row>
    <row r="28" spans="1:51">
      <c r="A28" s="3"/>
      <c r="B28" s="3"/>
      <c r="C28" s="3"/>
      <c r="D28" s="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3"/>
      <c r="AI28" s="3"/>
      <c r="AJ28" s="3"/>
      <c r="AK28" s="3"/>
      <c r="AL28" s="3"/>
      <c r="AM28" s="3"/>
      <c r="AN28" s="3"/>
      <c r="AO28" s="3"/>
      <c r="AP28" s="3"/>
      <c r="AQ28" s="3"/>
      <c r="AR28" s="3"/>
      <c r="AS28" s="4"/>
      <c r="AT28" s="4"/>
      <c r="AU28" s="4"/>
      <c r="AV28" s="4"/>
      <c r="AW28" s="4"/>
      <c r="AX28" s="4"/>
      <c r="AY28" s="4"/>
    </row>
    <row r="29" spans="1:51">
      <c r="A29" s="292" t="s">
        <v>22</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35"/>
    </row>
    <row r="30" spans="1:51" ht="41.25" customHeight="1">
      <c r="A30" s="293" t="s">
        <v>184</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27" customHeight="1">
      <c r="A31" s="293" t="s">
        <v>198</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row>
    <row r="32" spans="1:51" ht="51.75" customHeight="1">
      <c r="A32" s="290" t="s">
        <v>185</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199</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1" customHeight="1">
      <c r="A34" s="290" t="s">
        <v>200</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ht="26.25" customHeight="1">
      <c r="A35" s="291" t="s">
        <v>201</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row>
    <row r="36" spans="1:44" customFormat="1" ht="15.75" customHeight="1">
      <c r="A36" s="299" t="s">
        <v>202</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30" customHeight="1">
      <c r="A37" s="299" t="s">
        <v>203</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row>
    <row r="38" spans="1:44" customFormat="1" ht="18" customHeight="1">
      <c r="A38" s="299" t="s">
        <v>204</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30.75" customHeight="1">
      <c r="A39" s="299" t="s">
        <v>205</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6.5" customHeight="1">
      <c r="A40" s="299" t="s">
        <v>206</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ustomFormat="1" ht="18" customHeight="1">
      <c r="A41" s="299" t="s">
        <v>207</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row>
    <row r="42" spans="1:4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row>
    <row r="43" spans="1:44">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row>
    <row r="44" spans="1:44">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row>
    <row r="45" spans="1:44">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row>
    <row r="46" spans="1:44">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sheetData>
  <mergeCells count="70">
    <mergeCell ref="A46:AB46"/>
    <mergeCell ref="A43:Z43"/>
    <mergeCell ref="A34:AR34"/>
    <mergeCell ref="A35:AR35"/>
    <mergeCell ref="A33:AR33"/>
    <mergeCell ref="A44:AB44"/>
    <mergeCell ref="A38:AO38"/>
    <mergeCell ref="A39:AO39"/>
    <mergeCell ref="A40:AO40"/>
    <mergeCell ref="A41:AO41"/>
    <mergeCell ref="A45:AB45"/>
    <mergeCell ref="A42:AR42"/>
    <mergeCell ref="A36:AM36"/>
    <mergeCell ref="A37:AM37"/>
    <mergeCell ref="A1:AQ1"/>
    <mergeCell ref="A2:AQ2"/>
    <mergeCell ref="A3:AQ3"/>
    <mergeCell ref="A4:AQ4"/>
    <mergeCell ref="A5:A10"/>
    <mergeCell ref="B5:B10"/>
    <mergeCell ref="H9:H10"/>
    <mergeCell ref="I9:I10"/>
    <mergeCell ref="AQ5:AQ10"/>
    <mergeCell ref="E6:V6"/>
    <mergeCell ref="C5:C10"/>
    <mergeCell ref="D5:D10"/>
    <mergeCell ref="E5:AN5"/>
    <mergeCell ref="AO5:AP9"/>
    <mergeCell ref="W7:AA7"/>
    <mergeCell ref="AB7:AG7"/>
    <mergeCell ref="W6:AG6"/>
    <mergeCell ref="AH6:AN8"/>
    <mergeCell ref="E7:P7"/>
    <mergeCell ref="Q7:V7"/>
    <mergeCell ref="T8:T10"/>
    <mergeCell ref="U8:U10"/>
    <mergeCell ref="E8:E10"/>
    <mergeCell ref="F8:F10"/>
    <mergeCell ref="V8:V10"/>
    <mergeCell ref="W8:W10"/>
    <mergeCell ref="AS9:AV10"/>
    <mergeCell ref="A24:B24"/>
    <mergeCell ref="X8:X10"/>
    <mergeCell ref="Y8:Y10"/>
    <mergeCell ref="Z8:Z10"/>
    <mergeCell ref="AA8:AA10"/>
    <mergeCell ref="AB8:AB10"/>
    <mergeCell ref="AC8:AC10"/>
    <mergeCell ref="R8:R10"/>
    <mergeCell ref="S8:S10"/>
    <mergeCell ref="G8:G10"/>
    <mergeCell ref="H8:M8"/>
    <mergeCell ref="N8:N10"/>
    <mergeCell ref="O8:O10"/>
    <mergeCell ref="P8:P10"/>
    <mergeCell ref="Q8:Q10"/>
    <mergeCell ref="A32:AR32"/>
    <mergeCell ref="AD8:AD10"/>
    <mergeCell ref="AE8:AE10"/>
    <mergeCell ref="AF8:AF10"/>
    <mergeCell ref="AG8:AG10"/>
    <mergeCell ref="L9:L10"/>
    <mergeCell ref="M9:M10"/>
    <mergeCell ref="J9:J10"/>
    <mergeCell ref="K9:K10"/>
    <mergeCell ref="AH9:AK9"/>
    <mergeCell ref="AL9:AN9"/>
    <mergeCell ref="A29:AQ29"/>
    <mergeCell ref="A30:AR30"/>
    <mergeCell ref="A31:AR31"/>
  </mergeCells>
  <phoneticPr fontId="6" type="noConversion"/>
  <conditionalFormatting sqref="AL17:AQ19 H17:AG19 E17:F19">
    <cfRule type="cellIs" dxfId="486" priority="8" stopIfTrue="1" operator="equal">
      <formula>0</formula>
    </cfRule>
  </conditionalFormatting>
  <conditionalFormatting sqref="AH12:AH16">
    <cfRule type="cellIs" dxfId="485" priority="7" stopIfTrue="1" operator="equal">
      <formula>0</formula>
    </cfRule>
  </conditionalFormatting>
  <conditionalFormatting sqref="AL12:AL16">
    <cfRule type="cellIs" dxfId="484" priority="6" stopIfTrue="1" operator="equal">
      <formula>0</formula>
    </cfRule>
  </conditionalFormatting>
  <conditionalFormatting sqref="AH20:AH23">
    <cfRule type="cellIs" dxfId="483" priority="5" stopIfTrue="1" operator="equal">
      <formula>0</formula>
    </cfRule>
  </conditionalFormatting>
  <conditionalFormatting sqref="W12:W16">
    <cfRule type="cellIs" dxfId="482" priority="4" stopIfTrue="1" operator="equal">
      <formula>0</formula>
    </cfRule>
  </conditionalFormatting>
  <conditionalFormatting sqref="AB12:AB16">
    <cfRule type="cellIs" dxfId="481" priority="3" stopIfTrue="1" operator="equal">
      <formula>0</formula>
    </cfRule>
  </conditionalFormatting>
  <conditionalFormatting sqref="Q12:Q16">
    <cfRule type="cellIs" dxfId="480" priority="2" stopIfTrue="1" operator="equal">
      <formula>0</formula>
    </cfRule>
  </conditionalFormatting>
  <conditionalFormatting sqref="AO12:AO16">
    <cfRule type="cellIs" dxfId="479" priority="1" stopIfTrue="1" operator="equal">
      <formula>0</formula>
    </cfRule>
  </conditionalFormatting>
  <printOptions horizontalCentered="1"/>
  <pageMargins left="0.55000000000000004" right="0.31496062992125984" top="0.43" bottom="0.19685039370078741" header="0.15748031496062992" footer="0.1968503937007874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AY50"/>
  <sheetViews>
    <sheetView workbookViewId="0">
      <selection activeCell="A28" sqref="A28:AQ28"/>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402" t="s">
        <v>249</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row>
    <row r="2" spans="1:51" ht="10.5" customHeight="1">
      <c r="A2" s="403" t="s">
        <v>175</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row>
    <row r="3" spans="1:51" ht="14.25" customHeight="1">
      <c r="A3" s="404" t="s">
        <v>176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row>
    <row r="4" spans="1:51" ht="13.5" customHeight="1">
      <c r="A4" s="406" t="s">
        <v>8</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
      <c r="AS4" s="4"/>
      <c r="AT4" s="4"/>
      <c r="AU4" s="4"/>
      <c r="AV4" s="4"/>
      <c r="AW4" s="4"/>
      <c r="AX4" s="4"/>
      <c r="AY4" s="4"/>
    </row>
    <row r="5" spans="1:51" ht="13.7" customHeight="1" thickBot="1">
      <c r="A5" s="408" t="s">
        <v>0</v>
      </c>
      <c r="B5" s="408" t="s">
        <v>4</v>
      </c>
      <c r="C5" s="409" t="s">
        <v>177</v>
      </c>
      <c r="D5" s="409" t="s">
        <v>178</v>
      </c>
      <c r="E5" s="434" t="s">
        <v>188</v>
      </c>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01"/>
      <c r="AI5" s="401"/>
      <c r="AJ5" s="401"/>
      <c r="AK5" s="401"/>
      <c r="AL5" s="401"/>
      <c r="AM5" s="401"/>
      <c r="AN5" s="401"/>
      <c r="AO5" s="409" t="s">
        <v>9</v>
      </c>
      <c r="AP5" s="409"/>
      <c r="AQ5" s="409" t="s">
        <v>10</v>
      </c>
      <c r="AR5" s="4"/>
      <c r="AS5" s="4"/>
      <c r="AT5" s="4"/>
      <c r="AU5" s="4"/>
      <c r="AV5" s="4"/>
      <c r="AW5" s="4"/>
      <c r="AX5" s="4"/>
      <c r="AY5" s="4"/>
    </row>
    <row r="6" spans="1:51" ht="13.7" customHeight="1" thickTop="1" thickBot="1">
      <c r="A6" s="408"/>
      <c r="B6" s="408"/>
      <c r="C6" s="409"/>
      <c r="D6" s="433"/>
      <c r="E6" s="410" t="s">
        <v>189</v>
      </c>
      <c r="F6" s="410"/>
      <c r="G6" s="410"/>
      <c r="H6" s="410"/>
      <c r="I6" s="410"/>
      <c r="J6" s="410"/>
      <c r="K6" s="410"/>
      <c r="L6" s="410"/>
      <c r="M6" s="410"/>
      <c r="N6" s="410"/>
      <c r="O6" s="410"/>
      <c r="P6" s="410"/>
      <c r="Q6" s="410"/>
      <c r="R6" s="410"/>
      <c r="S6" s="410"/>
      <c r="T6" s="410"/>
      <c r="U6" s="410"/>
      <c r="V6" s="410"/>
      <c r="W6" s="410" t="s">
        <v>190</v>
      </c>
      <c r="X6" s="410"/>
      <c r="Y6" s="410"/>
      <c r="Z6" s="410"/>
      <c r="AA6" s="410"/>
      <c r="AB6" s="410"/>
      <c r="AC6" s="410"/>
      <c r="AD6" s="410"/>
      <c r="AE6" s="410"/>
      <c r="AF6" s="410"/>
      <c r="AG6" s="410"/>
      <c r="AH6" s="411" t="s">
        <v>179</v>
      </c>
      <c r="AI6" s="412"/>
      <c r="AJ6" s="412"/>
      <c r="AK6" s="412"/>
      <c r="AL6" s="412"/>
      <c r="AM6" s="412"/>
      <c r="AN6" s="413"/>
      <c r="AO6" s="409"/>
      <c r="AP6" s="409"/>
      <c r="AQ6" s="409"/>
      <c r="AR6" s="4"/>
      <c r="AS6" s="4"/>
      <c r="AT6" s="4"/>
      <c r="AU6" s="4"/>
      <c r="AV6" s="4"/>
      <c r="AW6" s="4"/>
      <c r="AX6" s="4"/>
      <c r="AY6" s="4"/>
    </row>
    <row r="7" spans="1:51" ht="20.25" customHeight="1" thickTop="1">
      <c r="A7" s="408"/>
      <c r="B7" s="408"/>
      <c r="C7" s="409"/>
      <c r="D7" s="433"/>
      <c r="E7" s="420" t="s">
        <v>191</v>
      </c>
      <c r="F7" s="421"/>
      <c r="G7" s="421"/>
      <c r="H7" s="421"/>
      <c r="I7" s="421"/>
      <c r="J7" s="421"/>
      <c r="K7" s="421"/>
      <c r="L7" s="421"/>
      <c r="M7" s="421"/>
      <c r="N7" s="421"/>
      <c r="O7" s="421"/>
      <c r="P7" s="422"/>
      <c r="Q7" s="415" t="s">
        <v>192</v>
      </c>
      <c r="R7" s="415"/>
      <c r="S7" s="415"/>
      <c r="T7" s="415"/>
      <c r="U7" s="415"/>
      <c r="V7" s="423"/>
      <c r="W7" s="435" t="s">
        <v>193</v>
      </c>
      <c r="X7" s="436"/>
      <c r="Y7" s="436"/>
      <c r="Z7" s="436"/>
      <c r="AA7" s="436"/>
      <c r="AB7" s="437" t="s">
        <v>194</v>
      </c>
      <c r="AC7" s="438"/>
      <c r="AD7" s="438"/>
      <c r="AE7" s="438"/>
      <c r="AF7" s="438"/>
      <c r="AG7" s="439"/>
      <c r="AH7" s="414"/>
      <c r="AI7" s="415"/>
      <c r="AJ7" s="415"/>
      <c r="AK7" s="415"/>
      <c r="AL7" s="415"/>
      <c r="AM7" s="415"/>
      <c r="AN7" s="416"/>
      <c r="AO7" s="409"/>
      <c r="AP7" s="409"/>
      <c r="AQ7" s="409"/>
      <c r="AR7" s="4"/>
      <c r="AS7" s="4"/>
      <c r="AT7" s="4"/>
      <c r="AU7" s="4"/>
      <c r="AV7" s="4"/>
      <c r="AW7" s="4"/>
      <c r="AX7" s="4"/>
      <c r="AY7" s="4"/>
    </row>
    <row r="8" spans="1:51" ht="20.25" customHeight="1">
      <c r="A8" s="408"/>
      <c r="B8" s="408"/>
      <c r="C8" s="409"/>
      <c r="D8" s="433"/>
      <c r="E8" s="446" t="s">
        <v>180</v>
      </c>
      <c r="F8" s="396" t="s">
        <v>5</v>
      </c>
      <c r="G8" s="396" t="s">
        <v>11</v>
      </c>
      <c r="H8" s="401" t="s">
        <v>12</v>
      </c>
      <c r="I8" s="401"/>
      <c r="J8" s="401"/>
      <c r="K8" s="401"/>
      <c r="L8" s="401"/>
      <c r="M8" s="401"/>
      <c r="N8" s="396" t="s">
        <v>181</v>
      </c>
      <c r="O8" s="396" t="s">
        <v>195</v>
      </c>
      <c r="P8" s="442" t="s">
        <v>15</v>
      </c>
      <c r="Q8" s="443" t="s">
        <v>180</v>
      </c>
      <c r="R8" s="426" t="s">
        <v>5</v>
      </c>
      <c r="S8" s="396" t="s">
        <v>181</v>
      </c>
      <c r="T8" s="396" t="s">
        <v>195</v>
      </c>
      <c r="U8" s="396" t="s">
        <v>196</v>
      </c>
      <c r="V8" s="397" t="s">
        <v>15</v>
      </c>
      <c r="W8" s="398" t="s">
        <v>180</v>
      </c>
      <c r="X8" s="426" t="s">
        <v>5</v>
      </c>
      <c r="Y8" s="396" t="s">
        <v>181</v>
      </c>
      <c r="Z8" s="396" t="s">
        <v>195</v>
      </c>
      <c r="AA8" s="429" t="s">
        <v>15</v>
      </c>
      <c r="AB8" s="430" t="s">
        <v>180</v>
      </c>
      <c r="AC8" s="396" t="s">
        <v>5</v>
      </c>
      <c r="AD8" s="396" t="s">
        <v>181</v>
      </c>
      <c r="AE8" s="396" t="s">
        <v>195</v>
      </c>
      <c r="AF8" s="396" t="s">
        <v>196</v>
      </c>
      <c r="AG8" s="397" t="s">
        <v>15</v>
      </c>
      <c r="AH8" s="417"/>
      <c r="AI8" s="418"/>
      <c r="AJ8" s="418"/>
      <c r="AK8" s="418"/>
      <c r="AL8" s="418"/>
      <c r="AM8" s="418"/>
      <c r="AN8" s="419"/>
      <c r="AO8" s="409"/>
      <c r="AP8" s="409"/>
      <c r="AQ8" s="409"/>
      <c r="AR8" s="4"/>
      <c r="AS8" s="4"/>
      <c r="AT8" s="4"/>
      <c r="AU8" s="4"/>
      <c r="AV8" s="4"/>
      <c r="AW8" s="4"/>
      <c r="AX8" s="4"/>
      <c r="AY8" s="4"/>
    </row>
    <row r="9" spans="1:51" ht="31.7" customHeight="1">
      <c r="A9" s="408"/>
      <c r="B9" s="408"/>
      <c r="C9" s="409"/>
      <c r="D9" s="433"/>
      <c r="E9" s="446"/>
      <c r="F9" s="396"/>
      <c r="G9" s="396"/>
      <c r="H9" s="396" t="s">
        <v>165</v>
      </c>
      <c r="I9" s="396" t="s">
        <v>166</v>
      </c>
      <c r="J9" s="396" t="s">
        <v>167</v>
      </c>
      <c r="K9" s="396" t="s">
        <v>168</v>
      </c>
      <c r="L9" s="396" t="s">
        <v>169</v>
      </c>
      <c r="M9" s="396" t="s">
        <v>170</v>
      </c>
      <c r="N9" s="396"/>
      <c r="O9" s="396"/>
      <c r="P9" s="442"/>
      <c r="Q9" s="444"/>
      <c r="R9" s="427"/>
      <c r="S9" s="396"/>
      <c r="T9" s="396"/>
      <c r="U9" s="396"/>
      <c r="V9" s="397"/>
      <c r="W9" s="399"/>
      <c r="X9" s="427"/>
      <c r="Y9" s="396"/>
      <c r="Z9" s="396"/>
      <c r="AA9" s="429"/>
      <c r="AB9" s="431"/>
      <c r="AC9" s="396"/>
      <c r="AD9" s="396"/>
      <c r="AE9" s="396"/>
      <c r="AF9" s="396"/>
      <c r="AG9" s="397"/>
      <c r="AH9" s="440" t="s">
        <v>182</v>
      </c>
      <c r="AI9" s="401"/>
      <c r="AJ9" s="401"/>
      <c r="AK9" s="401"/>
      <c r="AL9" s="441" t="s">
        <v>13</v>
      </c>
      <c r="AM9" s="441"/>
      <c r="AN9" s="441"/>
      <c r="AO9" s="409"/>
      <c r="AP9" s="409"/>
      <c r="AQ9" s="409"/>
      <c r="AR9" s="4"/>
      <c r="AS9" s="295" t="s">
        <v>208</v>
      </c>
      <c r="AT9" s="295"/>
      <c r="AU9" s="295"/>
      <c r="AV9" s="295"/>
      <c r="AW9" s="4"/>
      <c r="AX9" s="4"/>
      <c r="AY9" s="4"/>
    </row>
    <row r="10" spans="1:51" ht="87" customHeight="1">
      <c r="A10" s="408"/>
      <c r="B10" s="408"/>
      <c r="C10" s="409"/>
      <c r="D10" s="433"/>
      <c r="E10" s="446"/>
      <c r="F10" s="396"/>
      <c r="G10" s="396"/>
      <c r="H10" s="396"/>
      <c r="I10" s="396"/>
      <c r="J10" s="396"/>
      <c r="K10" s="396"/>
      <c r="L10" s="396"/>
      <c r="M10" s="396"/>
      <c r="N10" s="396"/>
      <c r="O10" s="396"/>
      <c r="P10" s="442"/>
      <c r="Q10" s="445"/>
      <c r="R10" s="428"/>
      <c r="S10" s="396"/>
      <c r="T10" s="396"/>
      <c r="U10" s="396"/>
      <c r="V10" s="397"/>
      <c r="W10" s="400"/>
      <c r="X10" s="428"/>
      <c r="Y10" s="396"/>
      <c r="Z10" s="396"/>
      <c r="AA10" s="429"/>
      <c r="AB10" s="432"/>
      <c r="AC10" s="396"/>
      <c r="AD10" s="396"/>
      <c r="AE10" s="396"/>
      <c r="AF10" s="396"/>
      <c r="AG10" s="397"/>
      <c r="AH10" s="121" t="s">
        <v>14</v>
      </c>
      <c r="AI10" s="160" t="s">
        <v>5</v>
      </c>
      <c r="AJ10" s="160" t="s">
        <v>181</v>
      </c>
      <c r="AK10" s="160" t="s">
        <v>15</v>
      </c>
      <c r="AL10" s="160" t="s">
        <v>14</v>
      </c>
      <c r="AM10" s="160" t="s">
        <v>5</v>
      </c>
      <c r="AN10" s="160" t="s">
        <v>181</v>
      </c>
      <c r="AO10" s="66" t="s">
        <v>14</v>
      </c>
      <c r="AP10" s="66" t="s">
        <v>5</v>
      </c>
      <c r="AQ10" s="409"/>
      <c r="AR10" s="4"/>
      <c r="AS10" s="295"/>
      <c r="AT10" s="295"/>
      <c r="AU10" s="295"/>
      <c r="AV10" s="295"/>
      <c r="AW10" s="4"/>
      <c r="AX10" s="4"/>
      <c r="AY10" s="4"/>
    </row>
    <row r="11" spans="1:51" ht="9" customHeight="1">
      <c r="A11" s="67">
        <v>1</v>
      </c>
      <c r="B11" s="67">
        <v>2</v>
      </c>
      <c r="C11" s="67">
        <v>3</v>
      </c>
      <c r="D11" s="68">
        <v>4</v>
      </c>
      <c r="E11" s="122">
        <v>5</v>
      </c>
      <c r="F11" s="123">
        <v>6</v>
      </c>
      <c r="G11" s="123">
        <v>7</v>
      </c>
      <c r="H11" s="123">
        <v>8</v>
      </c>
      <c r="I11" s="123">
        <v>9</v>
      </c>
      <c r="J11" s="123">
        <v>10</v>
      </c>
      <c r="K11" s="123">
        <v>11</v>
      </c>
      <c r="L11" s="123">
        <v>12</v>
      </c>
      <c r="M11" s="123">
        <v>13</v>
      </c>
      <c r="N11" s="123">
        <v>14</v>
      </c>
      <c r="O11" s="123">
        <v>15</v>
      </c>
      <c r="P11" s="124">
        <v>16</v>
      </c>
      <c r="Q11" s="125">
        <v>17</v>
      </c>
      <c r="R11" s="123">
        <v>18</v>
      </c>
      <c r="S11" s="123">
        <v>19</v>
      </c>
      <c r="T11" s="123">
        <v>20</v>
      </c>
      <c r="U11" s="123">
        <v>21</v>
      </c>
      <c r="V11" s="126">
        <v>22</v>
      </c>
      <c r="W11" s="122">
        <v>23</v>
      </c>
      <c r="X11" s="123">
        <v>24</v>
      </c>
      <c r="Y11" s="123">
        <v>25</v>
      </c>
      <c r="Z11" s="123">
        <v>26</v>
      </c>
      <c r="AA11" s="127">
        <v>27</v>
      </c>
      <c r="AB11" s="128">
        <v>28</v>
      </c>
      <c r="AC11" s="123">
        <v>29</v>
      </c>
      <c r="AD11" s="123">
        <v>30</v>
      </c>
      <c r="AE11" s="123">
        <v>31</v>
      </c>
      <c r="AF11" s="123">
        <v>32</v>
      </c>
      <c r="AG11" s="126">
        <v>33</v>
      </c>
      <c r="AH11" s="125">
        <v>34</v>
      </c>
      <c r="AI11" s="123">
        <v>35</v>
      </c>
      <c r="AJ11" s="123">
        <v>36</v>
      </c>
      <c r="AK11" s="123">
        <v>37</v>
      </c>
      <c r="AL11" s="123">
        <v>38</v>
      </c>
      <c r="AM11" s="123">
        <v>39</v>
      </c>
      <c r="AN11" s="123">
        <v>40</v>
      </c>
      <c r="AO11" s="67">
        <v>41</v>
      </c>
      <c r="AP11" s="67">
        <v>42</v>
      </c>
      <c r="AQ11" s="67">
        <v>43</v>
      </c>
      <c r="AR11" s="4"/>
      <c r="AT11" s="4"/>
      <c r="AU11" s="4"/>
      <c r="AV11" s="4"/>
      <c r="AW11" s="4"/>
      <c r="AX11" s="4"/>
      <c r="AY11" s="4"/>
    </row>
    <row r="12" spans="1:51" ht="12" customHeight="1">
      <c r="A12" s="69" t="s">
        <v>86</v>
      </c>
      <c r="B12" s="70" t="s">
        <v>16</v>
      </c>
      <c r="C12" s="71">
        <f>E12+Q12+W12+AB12+AH12+AL12+AO12</f>
        <v>3</v>
      </c>
      <c r="D12" s="71">
        <f>F12+R12+X12+AC12+AI12+AM12+AP12</f>
        <v>0</v>
      </c>
      <c r="E12" s="98"/>
      <c r="F12" s="10"/>
      <c r="G12" s="72">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v>3</v>
      </c>
      <c r="AP12" s="10"/>
      <c r="AQ12" s="10"/>
      <c r="AR12" s="4"/>
      <c r="AS12" s="104"/>
      <c r="AT12" s="4"/>
      <c r="AU12" s="4"/>
      <c r="AV12" s="4"/>
      <c r="AW12" s="4"/>
      <c r="AX12" s="4"/>
      <c r="AY12" s="4"/>
    </row>
    <row r="13" spans="1:51" ht="12" customHeight="1">
      <c r="A13" s="69" t="s">
        <v>88</v>
      </c>
      <c r="B13" s="73" t="s">
        <v>1</v>
      </c>
      <c r="C13" s="71">
        <f t="shared" ref="C13:D23" si="1">E13+Q13+W13+AB13+AH13+AL13+AO13</f>
        <v>2</v>
      </c>
      <c r="D13" s="71">
        <f t="shared" si="1"/>
        <v>0</v>
      </c>
      <c r="E13" s="98"/>
      <c r="F13" s="10"/>
      <c r="G13" s="72">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v>2</v>
      </c>
      <c r="AP13" s="10"/>
      <c r="AQ13" s="10"/>
      <c r="AR13" s="4"/>
      <c r="AS13" s="104"/>
      <c r="AT13" s="4"/>
      <c r="AU13" s="4"/>
      <c r="AV13" s="4"/>
      <c r="AW13" s="4"/>
      <c r="AX13" s="4"/>
      <c r="AY13" s="4"/>
    </row>
    <row r="14" spans="1:51" ht="30.75" customHeight="1">
      <c r="A14" s="69" t="s">
        <v>90</v>
      </c>
      <c r="B14" s="70" t="s">
        <v>157</v>
      </c>
      <c r="C14" s="71">
        <f t="shared" si="1"/>
        <v>0</v>
      </c>
      <c r="D14" s="71">
        <f t="shared" si="1"/>
        <v>0</v>
      </c>
      <c r="E14" s="98"/>
      <c r="F14" s="10"/>
      <c r="G14" s="72">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69" t="s">
        <v>92</v>
      </c>
      <c r="B15" s="70" t="s">
        <v>6</v>
      </c>
      <c r="C15" s="71">
        <f t="shared" si="1"/>
        <v>0</v>
      </c>
      <c r="D15" s="71">
        <f t="shared" si="1"/>
        <v>0</v>
      </c>
      <c r="E15" s="98"/>
      <c r="F15" s="10"/>
      <c r="G15" s="72">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69" t="s">
        <v>94</v>
      </c>
      <c r="B16" s="70" t="s">
        <v>7</v>
      </c>
      <c r="C16" s="71">
        <f t="shared" si="1"/>
        <v>1</v>
      </c>
      <c r="D16" s="71">
        <f t="shared" si="1"/>
        <v>0</v>
      </c>
      <c r="E16" s="98"/>
      <c r="F16" s="10"/>
      <c r="G16" s="72">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v>1</v>
      </c>
      <c r="AP16" s="10"/>
      <c r="AQ16" s="10"/>
      <c r="AR16" s="4"/>
      <c r="AS16" s="104"/>
      <c r="AT16" s="4"/>
      <c r="AU16" s="4"/>
      <c r="AV16" s="4"/>
      <c r="AW16" s="4"/>
      <c r="AX16" s="4"/>
      <c r="AY16" s="4"/>
    </row>
    <row r="17" spans="1:51" ht="13.5" customHeight="1">
      <c r="A17" s="69" t="s">
        <v>95</v>
      </c>
      <c r="B17" s="70" t="s">
        <v>3</v>
      </c>
      <c r="C17" s="71">
        <f t="shared" si="1"/>
        <v>12</v>
      </c>
      <c r="D17" s="71">
        <f t="shared" si="1"/>
        <v>4</v>
      </c>
      <c r="E17" s="145">
        <v>3</v>
      </c>
      <c r="F17" s="74">
        <v>0</v>
      </c>
      <c r="G17" s="72">
        <f>E17-SUM(H17:M17)</f>
        <v>2</v>
      </c>
      <c r="H17" s="74">
        <v>0</v>
      </c>
      <c r="I17" s="74">
        <v>1</v>
      </c>
      <c r="J17" s="74">
        <v>0</v>
      </c>
      <c r="K17" s="74">
        <v>0</v>
      </c>
      <c r="L17" s="74">
        <v>0</v>
      </c>
      <c r="M17" s="74">
        <v>0</v>
      </c>
      <c r="N17" s="74">
        <v>2</v>
      </c>
      <c r="O17" s="74">
        <v>0</v>
      </c>
      <c r="P17" s="129">
        <v>1</v>
      </c>
      <c r="Q17" s="130">
        <v>0</v>
      </c>
      <c r="R17" s="74">
        <v>0</v>
      </c>
      <c r="S17" s="74">
        <v>0</v>
      </c>
      <c r="T17" s="74">
        <v>0</v>
      </c>
      <c r="U17" s="74">
        <v>0</v>
      </c>
      <c r="V17" s="131">
        <v>0</v>
      </c>
      <c r="W17" s="132">
        <v>0</v>
      </c>
      <c r="X17" s="74">
        <v>0</v>
      </c>
      <c r="Y17" s="74">
        <v>0</v>
      </c>
      <c r="Z17" s="74">
        <v>0</v>
      </c>
      <c r="AA17" s="129">
        <v>0</v>
      </c>
      <c r="AB17" s="130">
        <v>0</v>
      </c>
      <c r="AC17" s="74">
        <v>0</v>
      </c>
      <c r="AD17" s="74">
        <v>0</v>
      </c>
      <c r="AE17" s="74">
        <v>0</v>
      </c>
      <c r="AF17" s="74">
        <v>0</v>
      </c>
      <c r="AG17" s="131">
        <v>0</v>
      </c>
      <c r="AH17" s="133"/>
      <c r="AI17" s="75"/>
      <c r="AJ17" s="75"/>
      <c r="AK17" s="75"/>
      <c r="AL17" s="74">
        <v>5</v>
      </c>
      <c r="AM17" s="74">
        <v>1</v>
      </c>
      <c r="AN17" s="74">
        <v>3</v>
      </c>
      <c r="AO17" s="74">
        <v>4</v>
      </c>
      <c r="AP17" s="74">
        <v>3</v>
      </c>
      <c r="AQ17" s="74">
        <v>0</v>
      </c>
      <c r="AR17" s="4"/>
      <c r="AS17" s="104"/>
      <c r="AT17" s="4"/>
      <c r="AU17" s="4"/>
      <c r="AV17" s="4"/>
      <c r="AW17" s="4"/>
      <c r="AX17" s="4"/>
      <c r="AY17" s="4"/>
    </row>
    <row r="18" spans="1:51" ht="13.5" customHeight="1">
      <c r="A18" s="69" t="s">
        <v>97</v>
      </c>
      <c r="B18" s="70" t="s">
        <v>2</v>
      </c>
      <c r="C18" s="71">
        <f t="shared" si="1"/>
        <v>0</v>
      </c>
      <c r="D18" s="71">
        <f t="shared" si="1"/>
        <v>0</v>
      </c>
      <c r="E18" s="145">
        <v>0</v>
      </c>
      <c r="F18" s="74">
        <v>0</v>
      </c>
      <c r="G18" s="72">
        <f t="shared" si="0"/>
        <v>0</v>
      </c>
      <c r="H18" s="74">
        <v>0</v>
      </c>
      <c r="I18" s="74">
        <v>0</v>
      </c>
      <c r="J18" s="74">
        <v>0</v>
      </c>
      <c r="K18" s="74">
        <v>0</v>
      </c>
      <c r="L18" s="74">
        <v>0</v>
      </c>
      <c r="M18" s="74">
        <v>0</v>
      </c>
      <c r="N18" s="74">
        <v>0</v>
      </c>
      <c r="O18" s="74">
        <v>0</v>
      </c>
      <c r="P18" s="129">
        <v>0</v>
      </c>
      <c r="Q18" s="130">
        <v>0</v>
      </c>
      <c r="R18" s="74">
        <v>0</v>
      </c>
      <c r="S18" s="74">
        <v>0</v>
      </c>
      <c r="T18" s="74">
        <v>0</v>
      </c>
      <c r="U18" s="74">
        <v>0</v>
      </c>
      <c r="V18" s="131">
        <v>0</v>
      </c>
      <c r="W18" s="132">
        <v>0</v>
      </c>
      <c r="X18" s="74">
        <v>0</v>
      </c>
      <c r="Y18" s="74">
        <v>0</v>
      </c>
      <c r="Z18" s="74">
        <v>0</v>
      </c>
      <c r="AA18" s="129">
        <v>0</v>
      </c>
      <c r="AB18" s="130">
        <v>0</v>
      </c>
      <c r="AC18" s="74">
        <v>0</v>
      </c>
      <c r="AD18" s="74">
        <v>0</v>
      </c>
      <c r="AE18" s="74">
        <v>0</v>
      </c>
      <c r="AF18" s="74">
        <v>0</v>
      </c>
      <c r="AG18" s="131">
        <v>0</v>
      </c>
      <c r="AH18" s="133"/>
      <c r="AI18" s="75"/>
      <c r="AJ18" s="75"/>
      <c r="AK18" s="75"/>
      <c r="AL18" s="74">
        <v>0</v>
      </c>
      <c r="AM18" s="74">
        <v>0</v>
      </c>
      <c r="AN18" s="74">
        <v>0</v>
      </c>
      <c r="AO18" s="74">
        <v>0</v>
      </c>
      <c r="AP18" s="74">
        <v>0</v>
      </c>
      <c r="AQ18" s="74">
        <v>0</v>
      </c>
      <c r="AR18" s="4"/>
      <c r="AS18" s="104"/>
      <c r="AT18" s="4"/>
      <c r="AU18" s="4"/>
      <c r="AV18" s="4"/>
      <c r="AW18" s="4"/>
      <c r="AX18" s="4"/>
      <c r="AY18" s="4"/>
    </row>
    <row r="19" spans="1:51" ht="13.5" customHeight="1">
      <c r="A19" s="69" t="s">
        <v>99</v>
      </c>
      <c r="B19" s="70" t="s">
        <v>18</v>
      </c>
      <c r="C19" s="71">
        <f t="shared" si="1"/>
        <v>0</v>
      </c>
      <c r="D19" s="71">
        <f t="shared" si="1"/>
        <v>0</v>
      </c>
      <c r="E19" s="145">
        <v>0</v>
      </c>
      <c r="F19" s="74">
        <v>0</v>
      </c>
      <c r="G19" s="72">
        <f t="shared" si="0"/>
        <v>0</v>
      </c>
      <c r="H19" s="74">
        <v>0</v>
      </c>
      <c r="I19" s="74">
        <v>0</v>
      </c>
      <c r="J19" s="74">
        <v>0</v>
      </c>
      <c r="K19" s="74">
        <v>0</v>
      </c>
      <c r="L19" s="74">
        <v>0</v>
      </c>
      <c r="M19" s="74">
        <v>0</v>
      </c>
      <c r="N19" s="74">
        <v>0</v>
      </c>
      <c r="O19" s="74">
        <v>0</v>
      </c>
      <c r="P19" s="129">
        <v>0</v>
      </c>
      <c r="Q19" s="130">
        <v>0</v>
      </c>
      <c r="R19" s="74">
        <v>0</v>
      </c>
      <c r="S19" s="74">
        <v>0</v>
      </c>
      <c r="T19" s="74">
        <v>0</v>
      </c>
      <c r="U19" s="74">
        <v>0</v>
      </c>
      <c r="V19" s="131">
        <v>0</v>
      </c>
      <c r="W19" s="132">
        <v>0</v>
      </c>
      <c r="X19" s="74">
        <v>0</v>
      </c>
      <c r="Y19" s="74">
        <v>0</v>
      </c>
      <c r="Z19" s="74">
        <v>0</v>
      </c>
      <c r="AA19" s="129">
        <v>0</v>
      </c>
      <c r="AB19" s="130">
        <v>0</v>
      </c>
      <c r="AC19" s="74">
        <v>0</v>
      </c>
      <c r="AD19" s="74">
        <v>0</v>
      </c>
      <c r="AE19" s="74">
        <v>0</v>
      </c>
      <c r="AF19" s="74">
        <v>0</v>
      </c>
      <c r="AG19" s="131">
        <v>0</v>
      </c>
      <c r="AH19" s="133"/>
      <c r="AI19" s="75"/>
      <c r="AJ19" s="75"/>
      <c r="AK19" s="75"/>
      <c r="AL19" s="74">
        <v>0</v>
      </c>
      <c r="AM19" s="74">
        <v>0</v>
      </c>
      <c r="AN19" s="74">
        <v>0</v>
      </c>
      <c r="AO19" s="74">
        <v>0</v>
      </c>
      <c r="AP19" s="74">
        <v>0</v>
      </c>
      <c r="AQ19" s="74">
        <v>0</v>
      </c>
      <c r="AR19" s="4"/>
      <c r="AS19" s="104"/>
      <c r="AT19" s="4"/>
      <c r="AU19" s="4"/>
      <c r="AV19" s="4"/>
      <c r="AW19" s="4"/>
      <c r="AX19" s="4"/>
      <c r="AY19" s="4"/>
    </row>
    <row r="20" spans="1:51" ht="30.75" customHeight="1">
      <c r="A20" s="69" t="s">
        <v>101</v>
      </c>
      <c r="B20" s="73" t="s">
        <v>183</v>
      </c>
      <c r="C20" s="71">
        <f>E20+Q20+W20+AB20+AH20+AL20+AO20</f>
        <v>0</v>
      </c>
      <c r="D20" s="71">
        <f t="shared" si="1"/>
        <v>0</v>
      </c>
      <c r="E20" s="134"/>
      <c r="F20" s="75"/>
      <c r="G20" s="76"/>
      <c r="H20" s="75"/>
      <c r="I20" s="75"/>
      <c r="J20" s="75"/>
      <c r="K20" s="75"/>
      <c r="L20" s="75"/>
      <c r="M20" s="75"/>
      <c r="N20" s="75"/>
      <c r="O20" s="75"/>
      <c r="P20" s="135"/>
      <c r="Q20" s="133"/>
      <c r="R20" s="75"/>
      <c r="S20" s="75"/>
      <c r="T20" s="75"/>
      <c r="U20" s="75"/>
      <c r="V20" s="136"/>
      <c r="W20" s="133"/>
      <c r="X20" s="75"/>
      <c r="Y20" s="75"/>
      <c r="Z20" s="75"/>
      <c r="AA20" s="137"/>
      <c r="AB20" s="138"/>
      <c r="AC20" s="75"/>
      <c r="AD20" s="75"/>
      <c r="AE20" s="75"/>
      <c r="AF20" s="75"/>
      <c r="AG20" s="136"/>
      <c r="AH20" s="102">
        <f>AJ20+AK20</f>
        <v>0</v>
      </c>
      <c r="AI20" s="10"/>
      <c r="AJ20" s="10"/>
      <c r="AK20" s="10"/>
      <c r="AL20" s="75"/>
      <c r="AM20" s="75"/>
      <c r="AN20" s="75"/>
      <c r="AO20" s="75"/>
      <c r="AP20" s="75"/>
      <c r="AQ20" s="75"/>
      <c r="AR20" s="4"/>
      <c r="AS20" s="104"/>
      <c r="AT20" s="4"/>
      <c r="AU20" s="4"/>
      <c r="AV20" s="4"/>
      <c r="AW20" s="4"/>
      <c r="AX20" s="4"/>
      <c r="AY20" s="4"/>
    </row>
    <row r="21" spans="1:51" ht="22.5" customHeight="1">
      <c r="A21" s="69" t="s">
        <v>105</v>
      </c>
      <c r="B21" s="73" t="s">
        <v>19</v>
      </c>
      <c r="C21" s="71">
        <f>E21+Q21+W21+AB21+AH21+AL21+AO21</f>
        <v>0</v>
      </c>
      <c r="D21" s="71">
        <f t="shared" si="1"/>
        <v>0</v>
      </c>
      <c r="E21" s="134"/>
      <c r="F21" s="75"/>
      <c r="G21" s="76"/>
      <c r="H21" s="75"/>
      <c r="I21" s="75"/>
      <c r="J21" s="75"/>
      <c r="K21" s="75"/>
      <c r="L21" s="75"/>
      <c r="M21" s="75"/>
      <c r="N21" s="75"/>
      <c r="O21" s="75"/>
      <c r="P21" s="135"/>
      <c r="Q21" s="133"/>
      <c r="R21" s="75"/>
      <c r="S21" s="75"/>
      <c r="T21" s="75"/>
      <c r="U21" s="75"/>
      <c r="V21" s="136"/>
      <c r="W21" s="133"/>
      <c r="X21" s="75"/>
      <c r="Y21" s="75"/>
      <c r="Z21" s="75"/>
      <c r="AA21" s="137"/>
      <c r="AB21" s="138"/>
      <c r="AC21" s="75"/>
      <c r="AD21" s="75"/>
      <c r="AE21" s="75"/>
      <c r="AF21" s="75"/>
      <c r="AG21" s="136"/>
      <c r="AH21" s="102">
        <f>AJ21+AK21</f>
        <v>0</v>
      </c>
      <c r="AI21" s="10"/>
      <c r="AJ21" s="10"/>
      <c r="AK21" s="10"/>
      <c r="AL21" s="75"/>
      <c r="AM21" s="75"/>
      <c r="AN21" s="75"/>
      <c r="AO21" s="75"/>
      <c r="AP21" s="75"/>
      <c r="AQ21" s="75"/>
      <c r="AR21" s="4"/>
      <c r="AS21" s="104"/>
      <c r="AT21" s="4"/>
      <c r="AU21" s="4"/>
      <c r="AV21" s="4"/>
      <c r="AW21" s="4"/>
      <c r="AX21" s="4"/>
      <c r="AY21" s="4"/>
    </row>
    <row r="22" spans="1:51" ht="17.25" customHeight="1">
      <c r="A22" s="69" t="s">
        <v>106</v>
      </c>
      <c r="B22" s="77" t="s">
        <v>171</v>
      </c>
      <c r="C22" s="71">
        <f>E22+Q22+W22+AB22+AH22+AL22+AO22</f>
        <v>0</v>
      </c>
      <c r="D22" s="71">
        <f t="shared" si="1"/>
        <v>0</v>
      </c>
      <c r="E22" s="134"/>
      <c r="F22" s="75"/>
      <c r="G22" s="76"/>
      <c r="H22" s="75"/>
      <c r="I22" s="75"/>
      <c r="J22" s="75"/>
      <c r="K22" s="75"/>
      <c r="L22" s="75"/>
      <c r="M22" s="75"/>
      <c r="N22" s="75"/>
      <c r="O22" s="75"/>
      <c r="P22" s="135"/>
      <c r="Q22" s="133"/>
      <c r="R22" s="75"/>
      <c r="S22" s="75"/>
      <c r="T22" s="75"/>
      <c r="U22" s="75"/>
      <c r="V22" s="136"/>
      <c r="W22" s="133"/>
      <c r="X22" s="75"/>
      <c r="Y22" s="75"/>
      <c r="Z22" s="75"/>
      <c r="AA22" s="137"/>
      <c r="AB22" s="138"/>
      <c r="AC22" s="75"/>
      <c r="AD22" s="75"/>
      <c r="AE22" s="75"/>
      <c r="AF22" s="75"/>
      <c r="AG22" s="136"/>
      <c r="AH22" s="102">
        <f>AJ22+AK22</f>
        <v>0</v>
      </c>
      <c r="AI22" s="10"/>
      <c r="AJ22" s="10"/>
      <c r="AK22" s="10"/>
      <c r="AL22" s="75"/>
      <c r="AM22" s="75"/>
      <c r="AN22" s="75"/>
      <c r="AO22" s="75"/>
      <c r="AP22" s="75"/>
      <c r="AQ22" s="75"/>
      <c r="AR22" s="4"/>
      <c r="AS22" s="104"/>
      <c r="AT22" s="4"/>
      <c r="AU22" s="4"/>
      <c r="AV22" s="4"/>
      <c r="AW22" s="4"/>
      <c r="AX22" s="4"/>
      <c r="AY22" s="4"/>
    </row>
    <row r="23" spans="1:51" ht="16.5" customHeight="1">
      <c r="A23" s="69" t="s">
        <v>107</v>
      </c>
      <c r="B23" s="77" t="s">
        <v>172</v>
      </c>
      <c r="C23" s="71">
        <f>E23+Q23+W23+AB23+AH23+AL23+AO23</f>
        <v>0</v>
      </c>
      <c r="D23" s="71">
        <f t="shared" si="1"/>
        <v>0</v>
      </c>
      <c r="E23" s="134"/>
      <c r="F23" s="75"/>
      <c r="G23" s="76"/>
      <c r="H23" s="75"/>
      <c r="I23" s="75"/>
      <c r="J23" s="75"/>
      <c r="K23" s="75"/>
      <c r="L23" s="75"/>
      <c r="M23" s="75"/>
      <c r="N23" s="75"/>
      <c r="O23" s="75"/>
      <c r="P23" s="135"/>
      <c r="Q23" s="133"/>
      <c r="R23" s="75"/>
      <c r="S23" s="75"/>
      <c r="T23" s="75"/>
      <c r="U23" s="75"/>
      <c r="V23" s="136"/>
      <c r="W23" s="133"/>
      <c r="X23" s="75"/>
      <c r="Y23" s="75"/>
      <c r="Z23" s="75"/>
      <c r="AA23" s="137"/>
      <c r="AB23" s="138"/>
      <c r="AC23" s="75"/>
      <c r="AD23" s="75"/>
      <c r="AE23" s="75"/>
      <c r="AF23" s="75"/>
      <c r="AG23" s="136"/>
      <c r="AH23" s="102">
        <f>AJ23+AK23</f>
        <v>0</v>
      </c>
      <c r="AI23" s="10"/>
      <c r="AJ23" s="10"/>
      <c r="AK23" s="10"/>
      <c r="AL23" s="75"/>
      <c r="AM23" s="75"/>
      <c r="AN23" s="75"/>
      <c r="AO23" s="75"/>
      <c r="AP23" s="75"/>
      <c r="AQ23" s="75"/>
      <c r="AR23" s="4"/>
      <c r="AS23" s="104"/>
      <c r="AT23" s="4"/>
      <c r="AU23" s="4"/>
      <c r="AV23" s="4"/>
      <c r="AW23" s="4"/>
      <c r="AX23" s="4"/>
      <c r="AY23" s="4"/>
    </row>
    <row r="24" spans="1:51" ht="21.75" customHeight="1" thickBot="1">
      <c r="A24" s="424" t="s">
        <v>214</v>
      </c>
      <c r="B24" s="425"/>
      <c r="C24" s="78">
        <f>SUM(C12:C23)</f>
        <v>18</v>
      </c>
      <c r="D24" s="78">
        <f>SUM(D12:D23)</f>
        <v>4</v>
      </c>
      <c r="E24" s="139">
        <f>SUM(E12:E23)</f>
        <v>3</v>
      </c>
      <c r="F24" s="140">
        <f>SUM(F12:F23)</f>
        <v>0</v>
      </c>
      <c r="G24" s="140">
        <f>SUM(G12:G23)</f>
        <v>2</v>
      </c>
      <c r="H24" s="140">
        <f t="shared" ref="H24:AH24" si="2">SUM(H12:H23)</f>
        <v>0</v>
      </c>
      <c r="I24" s="140">
        <f t="shared" si="2"/>
        <v>1</v>
      </c>
      <c r="J24" s="140">
        <f t="shared" si="2"/>
        <v>0</v>
      </c>
      <c r="K24" s="140">
        <f t="shared" si="2"/>
        <v>0</v>
      </c>
      <c r="L24" s="140">
        <f t="shared" si="2"/>
        <v>0</v>
      </c>
      <c r="M24" s="140">
        <f t="shared" si="2"/>
        <v>0</v>
      </c>
      <c r="N24" s="140">
        <f t="shared" si="2"/>
        <v>2</v>
      </c>
      <c r="O24" s="140">
        <f t="shared" si="2"/>
        <v>0</v>
      </c>
      <c r="P24" s="141">
        <f t="shared" si="2"/>
        <v>1</v>
      </c>
      <c r="Q24" s="140">
        <f t="shared" si="2"/>
        <v>0</v>
      </c>
      <c r="R24" s="140">
        <f t="shared" si="2"/>
        <v>0</v>
      </c>
      <c r="S24" s="140">
        <f t="shared" si="2"/>
        <v>0</v>
      </c>
      <c r="T24" s="140">
        <f t="shared" si="2"/>
        <v>0</v>
      </c>
      <c r="U24" s="140">
        <f t="shared" si="2"/>
        <v>0</v>
      </c>
      <c r="V24" s="142">
        <f t="shared" si="2"/>
        <v>0</v>
      </c>
      <c r="W24" s="140">
        <f t="shared" si="2"/>
        <v>0</v>
      </c>
      <c r="X24" s="140">
        <f t="shared" si="2"/>
        <v>0</v>
      </c>
      <c r="Y24" s="140">
        <f t="shared" si="2"/>
        <v>0</v>
      </c>
      <c r="Z24" s="140">
        <f t="shared" si="2"/>
        <v>0</v>
      </c>
      <c r="AA24" s="140">
        <f t="shared" si="2"/>
        <v>0</v>
      </c>
      <c r="AB24" s="143">
        <f t="shared" si="2"/>
        <v>0</v>
      </c>
      <c r="AC24" s="140">
        <f t="shared" si="2"/>
        <v>0</v>
      </c>
      <c r="AD24" s="140">
        <f t="shared" si="2"/>
        <v>0</v>
      </c>
      <c r="AE24" s="140">
        <f t="shared" si="2"/>
        <v>0</v>
      </c>
      <c r="AF24" s="140">
        <f t="shared" si="2"/>
        <v>0</v>
      </c>
      <c r="AG24" s="142">
        <f t="shared" si="2"/>
        <v>0</v>
      </c>
      <c r="AH24" s="144">
        <f t="shared" si="2"/>
        <v>0</v>
      </c>
      <c r="AI24" s="78">
        <f>SUM(AI12:AI23)</f>
        <v>0</v>
      </c>
      <c r="AJ24" s="78">
        <f t="shared" ref="AJ24:AO24" si="3">SUM(AJ12:AJ23)</f>
        <v>0</v>
      </c>
      <c r="AK24" s="78">
        <f t="shared" si="3"/>
        <v>0</v>
      </c>
      <c r="AL24" s="78">
        <f t="shared" si="3"/>
        <v>5</v>
      </c>
      <c r="AM24" s="78">
        <f t="shared" si="3"/>
        <v>1</v>
      </c>
      <c r="AN24" s="78">
        <f>SUM(AN12:AN23)</f>
        <v>3</v>
      </c>
      <c r="AO24" s="78">
        <f t="shared" si="3"/>
        <v>10</v>
      </c>
      <c r="AP24" s="78">
        <f>SUM(AP12:AP23)</f>
        <v>3</v>
      </c>
      <c r="AQ24" s="79">
        <f>SUM(AQ12:AQ23)</f>
        <v>0</v>
      </c>
      <c r="AR24" s="4"/>
      <c r="AS24" s="65"/>
      <c r="AT24" s="4"/>
      <c r="AU24" s="4"/>
      <c r="AV24" s="4"/>
      <c r="AW24" s="4"/>
      <c r="AX24" s="4"/>
      <c r="AY24" s="4"/>
    </row>
    <row r="25" spans="1:51" ht="4.5" customHeight="1" thickTop="1">
      <c r="A25"/>
      <c r="B25" s="80"/>
      <c r="C25" s="81"/>
      <c r="D25" s="81"/>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4"/>
      <c r="AS25" s="4"/>
      <c r="AT25" s="4"/>
      <c r="AU25" s="4"/>
      <c r="AV25" s="4"/>
      <c r="AW25" s="4"/>
      <c r="AX25" s="4"/>
      <c r="AY25" s="4"/>
    </row>
    <row r="26" spans="1:51" ht="12.75" customHeight="1">
      <c r="A26" s="19" t="s">
        <v>197</v>
      </c>
      <c r="B26" s="83"/>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4"/>
      <c r="AS26" s="4"/>
      <c r="AT26" s="4"/>
      <c r="AU26" s="4"/>
      <c r="AV26" s="4"/>
      <c r="AW26" s="4"/>
      <c r="AX26" s="4"/>
      <c r="AY26" s="4"/>
    </row>
    <row r="27" spans="1:51" ht="14.25" customHeight="1">
      <c r="A27" s="84"/>
      <c r="B27" s="84"/>
      <c r="C27" s="84"/>
      <c r="D27" s="84"/>
      <c r="E27" s="84"/>
      <c r="F27" s="84"/>
      <c r="G27" s="84"/>
      <c r="H27" s="84"/>
      <c r="I27" s="84"/>
      <c r="J27" s="84"/>
      <c r="K27" s="84"/>
      <c r="L27" s="84"/>
      <c r="M27" s="85"/>
      <c r="N27"/>
      <c r="O27"/>
      <c r="P27"/>
      <c r="Q27" s="84"/>
      <c r="R27" s="84"/>
      <c r="S27"/>
      <c r="T27"/>
      <c r="U27"/>
      <c r="V27"/>
      <c r="W27"/>
      <c r="X27"/>
      <c r="Y27"/>
      <c r="Z27"/>
      <c r="AA27"/>
      <c r="AB27"/>
      <c r="AC27"/>
      <c r="AD27"/>
      <c r="AE27"/>
      <c r="AF27"/>
      <c r="AG27"/>
      <c r="AH27"/>
      <c r="AI27"/>
      <c r="AJ27"/>
      <c r="AK27"/>
      <c r="AL27"/>
      <c r="AM27"/>
      <c r="AN27"/>
      <c r="AO27"/>
      <c r="AP27"/>
      <c r="AQ27"/>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28:AQ28"/>
    <mergeCell ref="A29:AR29"/>
    <mergeCell ref="A30:AR30"/>
    <mergeCell ref="A31:AR31"/>
    <mergeCell ref="A32:AR32"/>
    <mergeCell ref="A33:AR33"/>
    <mergeCell ref="A39:AO39"/>
    <mergeCell ref="A34:AR34"/>
    <mergeCell ref="A35:AM35"/>
    <mergeCell ref="A36:AM36"/>
    <mergeCell ref="A37:AO37"/>
    <mergeCell ref="A38:AO38"/>
    <mergeCell ref="AD8:AD10"/>
    <mergeCell ref="AE8:AE10"/>
    <mergeCell ref="AF8:AF10"/>
    <mergeCell ref="AG8:AG10"/>
    <mergeCell ref="L9:L10"/>
    <mergeCell ref="M9:M10"/>
    <mergeCell ref="AH9:AK9"/>
    <mergeCell ref="AL9:AN9"/>
    <mergeCell ref="O8:O10"/>
    <mergeCell ref="P8:P10"/>
    <mergeCell ref="Q8:Q10"/>
    <mergeCell ref="E8:E10"/>
    <mergeCell ref="F8:F10"/>
    <mergeCell ref="T8:T10"/>
    <mergeCell ref="AS9:AV10"/>
    <mergeCell ref="A24:B24"/>
    <mergeCell ref="X8:X10"/>
    <mergeCell ref="Y8:Y10"/>
    <mergeCell ref="Z8:Z10"/>
    <mergeCell ref="AA8:AA10"/>
    <mergeCell ref="AB8:AB10"/>
    <mergeCell ref="AC8:AC10"/>
    <mergeCell ref="R8:R10"/>
    <mergeCell ref="S8:S10"/>
    <mergeCell ref="C5:C10"/>
    <mergeCell ref="D5:D10"/>
    <mergeCell ref="E5:AN5"/>
    <mergeCell ref="AO5:AP9"/>
    <mergeCell ref="W7:AA7"/>
    <mergeCell ref="AB7:AG7"/>
    <mergeCell ref="A1:AQ1"/>
    <mergeCell ref="A2:AQ2"/>
    <mergeCell ref="A3:AQ3"/>
    <mergeCell ref="A4:AQ4"/>
    <mergeCell ref="A5:A10"/>
    <mergeCell ref="B5:B10"/>
    <mergeCell ref="H9:H10"/>
    <mergeCell ref="I9:I10"/>
    <mergeCell ref="J9:J10"/>
    <mergeCell ref="K9:K10"/>
    <mergeCell ref="AQ5:AQ10"/>
    <mergeCell ref="E6:V6"/>
    <mergeCell ref="W6:AG6"/>
    <mergeCell ref="AH6:AN8"/>
    <mergeCell ref="E7:P7"/>
    <mergeCell ref="Q7:V7"/>
    <mergeCell ref="U8:U10"/>
    <mergeCell ref="V8:V10"/>
    <mergeCell ref="W8:W10"/>
    <mergeCell ref="G8:G10"/>
    <mergeCell ref="H8:M8"/>
    <mergeCell ref="N8:N10"/>
  </mergeCells>
  <phoneticPr fontId="8" type="noConversion"/>
  <conditionalFormatting sqref="AL17:AQ19 H17:AG19 E17:F19">
    <cfRule type="cellIs" dxfId="264" priority="8" stopIfTrue="1" operator="equal">
      <formula>0</formula>
    </cfRule>
  </conditionalFormatting>
  <conditionalFormatting sqref="AH12:AH16">
    <cfRule type="cellIs" dxfId="263" priority="7" stopIfTrue="1" operator="equal">
      <formula>0</formula>
    </cfRule>
  </conditionalFormatting>
  <conditionalFormatting sqref="AL12:AL16">
    <cfRule type="cellIs" dxfId="262" priority="6" stopIfTrue="1" operator="equal">
      <formula>0</formula>
    </cfRule>
  </conditionalFormatting>
  <conditionalFormatting sqref="AH20:AH23">
    <cfRule type="cellIs" dxfId="261" priority="5" stopIfTrue="1" operator="equal">
      <formula>0</formula>
    </cfRule>
  </conditionalFormatting>
  <conditionalFormatting sqref="W12:W16">
    <cfRule type="cellIs" dxfId="260" priority="4" stopIfTrue="1" operator="equal">
      <formula>0</formula>
    </cfRule>
  </conditionalFormatting>
  <conditionalFormatting sqref="AB12:AB16">
    <cfRule type="cellIs" dxfId="259" priority="3" stopIfTrue="1" operator="equal">
      <formula>0</formula>
    </cfRule>
  </conditionalFormatting>
  <conditionalFormatting sqref="Q12:Q16">
    <cfRule type="cellIs" dxfId="258" priority="2" stopIfTrue="1" operator="equal">
      <formula>0</formula>
    </cfRule>
  </conditionalFormatting>
  <conditionalFormatting sqref="AO12:AO16">
    <cfRule type="cellIs" dxfId="257" priority="1" stopIfTrue="1" operator="equal">
      <formula>0</formula>
    </cfRule>
  </conditionalFormatting>
  <pageMargins left="0.75" right="0.75" top="1" bottom="1" header="0.5" footer="0.5"/>
  <headerFooter alignWithMargins="0"/>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AY50"/>
  <sheetViews>
    <sheetView workbookViewId="0">
      <selection activeCell="AN27" sqref="AN27"/>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5</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v>4</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12</v>
      </c>
      <c r="D18" s="8">
        <f t="shared" si="1"/>
        <v>7</v>
      </c>
      <c r="E18" s="161">
        <v>6</v>
      </c>
      <c r="F18" s="34">
        <v>2</v>
      </c>
      <c r="G18" s="9">
        <f t="shared" si="0"/>
        <v>1</v>
      </c>
      <c r="H18" s="34">
        <v>2</v>
      </c>
      <c r="I18" s="34">
        <v>0</v>
      </c>
      <c r="J18" s="34">
        <v>3</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6</v>
      </c>
      <c r="AP18" s="34">
        <v>5</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12</v>
      </c>
      <c r="D24" s="13">
        <f>SUM(D12:D23)</f>
        <v>7</v>
      </c>
      <c r="E24" s="115">
        <f>SUM(E12:E23)</f>
        <v>6</v>
      </c>
      <c r="F24" s="116">
        <f>SUM(F12:F23)</f>
        <v>2</v>
      </c>
      <c r="G24" s="116">
        <f>SUM(G12:G23)</f>
        <v>1</v>
      </c>
      <c r="H24" s="116">
        <f t="shared" ref="H24:AH24" si="2">SUM(H12:H23)</f>
        <v>2</v>
      </c>
      <c r="I24" s="116">
        <f t="shared" si="2"/>
        <v>0</v>
      </c>
      <c r="J24" s="116">
        <f t="shared" si="2"/>
        <v>3</v>
      </c>
      <c r="K24" s="116">
        <f t="shared" si="2"/>
        <v>0</v>
      </c>
      <c r="L24" s="116">
        <f t="shared" si="2"/>
        <v>0</v>
      </c>
      <c r="M24" s="116">
        <f t="shared" si="2"/>
        <v>0</v>
      </c>
      <c r="N24" s="116">
        <f t="shared" si="2"/>
        <v>0</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0</v>
      </c>
      <c r="AM24" s="13">
        <f t="shared" si="3"/>
        <v>0</v>
      </c>
      <c r="AN24" s="13">
        <f>SUM(AN12:AN23)</f>
        <v>0</v>
      </c>
      <c r="AO24" s="13">
        <f t="shared" si="3"/>
        <v>6</v>
      </c>
      <c r="AP24" s="13">
        <f>SUM(AP12:AP23)</f>
        <v>5</v>
      </c>
      <c r="AQ24" s="14">
        <f>SUM(AQ12:AQ23)</f>
        <v>9</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9:AO39"/>
    <mergeCell ref="A40:AO40"/>
    <mergeCell ref="A31:AR31"/>
    <mergeCell ref="A35:AM35"/>
    <mergeCell ref="A36:AM36"/>
    <mergeCell ref="A37:AO37"/>
    <mergeCell ref="A38:AO38"/>
    <mergeCell ref="A28:AQ28"/>
    <mergeCell ref="A29:AR29"/>
    <mergeCell ref="A30:AR30"/>
    <mergeCell ref="AS9:AV10"/>
    <mergeCell ref="A24:B24"/>
    <mergeCell ref="AE8:AE10"/>
    <mergeCell ref="AF8:AF10"/>
    <mergeCell ref="AG8:AG10"/>
    <mergeCell ref="H9:H10"/>
    <mergeCell ref="H8:M8"/>
    <mergeCell ref="N8:N10"/>
    <mergeCell ref="O8:O10"/>
    <mergeCell ref="AH9:AK9"/>
    <mergeCell ref="AL9:AN9"/>
    <mergeCell ref="I9:I10"/>
    <mergeCell ref="J9:J10"/>
    <mergeCell ref="K9:K10"/>
    <mergeCell ref="L9:L10"/>
    <mergeCell ref="M9:M10"/>
    <mergeCell ref="AD8:AD10"/>
    <mergeCell ref="S8:S10"/>
    <mergeCell ref="T8:T10"/>
    <mergeCell ref="U8:U10"/>
    <mergeCell ref="V8:V10"/>
    <mergeCell ref="W8:W10"/>
    <mergeCell ref="Y8:Y10"/>
    <mergeCell ref="X8:X10"/>
    <mergeCell ref="A1:AQ1"/>
    <mergeCell ref="A2:AQ2"/>
    <mergeCell ref="A3:AQ3"/>
    <mergeCell ref="A4:AQ4"/>
    <mergeCell ref="A5:A10"/>
    <mergeCell ref="B5:B10"/>
    <mergeCell ref="C5:C10"/>
    <mergeCell ref="P8:P10"/>
    <mergeCell ref="Q8:Q10"/>
    <mergeCell ref="R8:R10"/>
    <mergeCell ref="AQ5:AQ10"/>
    <mergeCell ref="E6:V6"/>
    <mergeCell ref="W6:AG6"/>
    <mergeCell ref="AH6:AN8"/>
    <mergeCell ref="E7:P7"/>
    <mergeCell ref="Q7:V7"/>
    <mergeCell ref="A41:AR41"/>
    <mergeCell ref="D5:D10"/>
    <mergeCell ref="E5:AN5"/>
    <mergeCell ref="AO5:AP9"/>
    <mergeCell ref="A32:AR32"/>
    <mergeCell ref="A33:AR33"/>
    <mergeCell ref="A34:AR34"/>
    <mergeCell ref="G8:G10"/>
    <mergeCell ref="AB7:AG7"/>
    <mergeCell ref="E8:E10"/>
    <mergeCell ref="F8:F10"/>
    <mergeCell ref="W7:AA7"/>
    <mergeCell ref="Z8:Z10"/>
    <mergeCell ref="AA8:AA10"/>
    <mergeCell ref="AB8:AB10"/>
    <mergeCell ref="AC8:AC10"/>
  </mergeCells>
  <phoneticPr fontId="8" type="noConversion"/>
  <conditionalFormatting sqref="AL17:AQ19 H17:AG19 E17:F19">
    <cfRule type="cellIs" dxfId="256" priority="8" stopIfTrue="1" operator="equal">
      <formula>0</formula>
    </cfRule>
  </conditionalFormatting>
  <conditionalFormatting sqref="AH12:AH16">
    <cfRule type="cellIs" dxfId="255" priority="7" stopIfTrue="1" operator="equal">
      <formula>0</formula>
    </cfRule>
  </conditionalFormatting>
  <conditionalFormatting sqref="AL12:AL16">
    <cfRule type="cellIs" dxfId="254" priority="6" stopIfTrue="1" operator="equal">
      <formula>0</formula>
    </cfRule>
  </conditionalFormatting>
  <conditionalFormatting sqref="AH20:AH23">
    <cfRule type="cellIs" dxfId="253" priority="5" stopIfTrue="1" operator="equal">
      <formula>0</formula>
    </cfRule>
  </conditionalFormatting>
  <conditionalFormatting sqref="W12:W16">
    <cfRule type="cellIs" dxfId="252" priority="4" stopIfTrue="1" operator="equal">
      <formula>0</formula>
    </cfRule>
  </conditionalFormatting>
  <conditionalFormatting sqref="AB12:AB16">
    <cfRule type="cellIs" dxfId="251" priority="3" stopIfTrue="1" operator="equal">
      <formula>0</formula>
    </cfRule>
  </conditionalFormatting>
  <conditionalFormatting sqref="Q12:Q16">
    <cfRule type="cellIs" dxfId="250" priority="2" stopIfTrue="1" operator="equal">
      <formula>0</formula>
    </cfRule>
  </conditionalFormatting>
  <conditionalFormatting sqref="AO12:AO16">
    <cfRule type="cellIs" dxfId="249" priority="1" stopIfTrue="1" operator="equal">
      <formula>0</formula>
    </cfRule>
  </conditionalFormatting>
  <pageMargins left="0.75" right="0.75" top="1" bottom="1" header="0.5" footer="0.5"/>
  <headerFooter alignWithMargins="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AY50"/>
  <sheetViews>
    <sheetView workbookViewId="0">
      <selection activeCell="A28" sqref="A28:AQ28"/>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251</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32</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39</v>
      </c>
      <c r="D17" s="8">
        <f t="shared" si="1"/>
        <v>11</v>
      </c>
      <c r="E17" s="161">
        <v>9</v>
      </c>
      <c r="F17" s="34">
        <v>1</v>
      </c>
      <c r="G17" s="9">
        <f>E17-SUM(H17:M17)</f>
        <v>8</v>
      </c>
      <c r="H17" s="34">
        <v>1</v>
      </c>
      <c r="I17" s="34">
        <v>0</v>
      </c>
      <c r="J17" s="34">
        <v>0</v>
      </c>
      <c r="K17" s="34">
        <v>0</v>
      </c>
      <c r="L17" s="34">
        <v>0</v>
      </c>
      <c r="M17" s="34">
        <v>0</v>
      </c>
      <c r="N17" s="34">
        <v>9</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4</v>
      </c>
      <c r="AM17" s="34">
        <v>2</v>
      </c>
      <c r="AN17" s="34">
        <v>4</v>
      </c>
      <c r="AO17" s="34">
        <v>26</v>
      </c>
      <c r="AP17" s="34">
        <v>8</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12</v>
      </c>
      <c r="D20" s="8">
        <f t="shared" si="1"/>
        <v>5</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12</v>
      </c>
      <c r="AI20" s="10">
        <v>5</v>
      </c>
      <c r="AJ20" s="10">
        <v>11</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51</v>
      </c>
      <c r="D24" s="13">
        <f>SUM(D12:D23)</f>
        <v>16</v>
      </c>
      <c r="E24" s="115">
        <f>SUM(E12:E23)</f>
        <v>9</v>
      </c>
      <c r="F24" s="116">
        <f>SUM(F12:F23)</f>
        <v>1</v>
      </c>
      <c r="G24" s="116">
        <f>SUM(G12:G23)</f>
        <v>8</v>
      </c>
      <c r="H24" s="116">
        <f t="shared" ref="H24:AH24" si="2">SUM(H12:H23)</f>
        <v>1</v>
      </c>
      <c r="I24" s="116">
        <f t="shared" si="2"/>
        <v>0</v>
      </c>
      <c r="J24" s="116">
        <f t="shared" si="2"/>
        <v>0</v>
      </c>
      <c r="K24" s="116">
        <f t="shared" si="2"/>
        <v>0</v>
      </c>
      <c r="L24" s="116">
        <f t="shared" si="2"/>
        <v>0</v>
      </c>
      <c r="M24" s="116">
        <f t="shared" si="2"/>
        <v>0</v>
      </c>
      <c r="N24" s="116">
        <f t="shared" si="2"/>
        <v>9</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12</v>
      </c>
      <c r="AI24" s="13">
        <f>SUM(AI12:AI23)</f>
        <v>5</v>
      </c>
      <c r="AJ24" s="13">
        <f t="shared" ref="AJ24:AO24" si="3">SUM(AJ12:AJ23)</f>
        <v>11</v>
      </c>
      <c r="AK24" s="13">
        <f t="shared" si="3"/>
        <v>0</v>
      </c>
      <c r="AL24" s="13">
        <f t="shared" si="3"/>
        <v>4</v>
      </c>
      <c r="AM24" s="13">
        <f t="shared" si="3"/>
        <v>2</v>
      </c>
      <c r="AN24" s="13">
        <f>SUM(AN12:AN23)</f>
        <v>4</v>
      </c>
      <c r="AO24" s="13">
        <f t="shared" si="3"/>
        <v>26</v>
      </c>
      <c r="AP24" s="13">
        <f>SUM(AP12:AP23)</f>
        <v>8</v>
      </c>
      <c r="AQ24" s="14">
        <f>SUM(AQ12:AQ23)</f>
        <v>32</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28:AQ28"/>
    <mergeCell ref="A29:AR29"/>
    <mergeCell ref="A30:AR30"/>
    <mergeCell ref="A31:AR31"/>
    <mergeCell ref="A32:AR32"/>
    <mergeCell ref="A33:AR33"/>
    <mergeCell ref="A39:AO39"/>
    <mergeCell ref="A34:AR34"/>
    <mergeCell ref="A35:AM35"/>
    <mergeCell ref="A36:AM36"/>
    <mergeCell ref="A37:AO37"/>
    <mergeCell ref="A38:AO38"/>
    <mergeCell ref="AD8:AD10"/>
    <mergeCell ref="AE8:AE10"/>
    <mergeCell ref="AF8:AF10"/>
    <mergeCell ref="AG8:AG10"/>
    <mergeCell ref="L9:L10"/>
    <mergeCell ref="M9:M10"/>
    <mergeCell ref="AH9:AK9"/>
    <mergeCell ref="AL9:AN9"/>
    <mergeCell ref="O8:O10"/>
    <mergeCell ref="P8:P10"/>
    <mergeCell ref="Q8:Q10"/>
    <mergeCell ref="E8:E10"/>
    <mergeCell ref="F8:F10"/>
    <mergeCell ref="T8:T10"/>
    <mergeCell ref="AS9:AV10"/>
    <mergeCell ref="A24:B24"/>
    <mergeCell ref="X8:X10"/>
    <mergeCell ref="Y8:Y10"/>
    <mergeCell ref="Z8:Z10"/>
    <mergeCell ref="AA8:AA10"/>
    <mergeCell ref="AB8:AB10"/>
    <mergeCell ref="AC8:AC10"/>
    <mergeCell ref="R8:R10"/>
    <mergeCell ref="S8:S10"/>
    <mergeCell ref="C5:C10"/>
    <mergeCell ref="D5:D10"/>
    <mergeCell ref="E5:AN5"/>
    <mergeCell ref="AO5:AP9"/>
    <mergeCell ref="W7:AA7"/>
    <mergeCell ref="AB7:AG7"/>
    <mergeCell ref="A1:AQ1"/>
    <mergeCell ref="A2:AQ2"/>
    <mergeCell ref="A3:AQ3"/>
    <mergeCell ref="A4:AQ4"/>
    <mergeCell ref="A5:A10"/>
    <mergeCell ref="B5:B10"/>
    <mergeCell ref="H9:H10"/>
    <mergeCell ref="I9:I10"/>
    <mergeCell ref="J9:J10"/>
    <mergeCell ref="K9:K10"/>
    <mergeCell ref="AQ5:AQ10"/>
    <mergeCell ref="E6:V6"/>
    <mergeCell ref="W6:AG6"/>
    <mergeCell ref="AH6:AN8"/>
    <mergeCell ref="E7:P7"/>
    <mergeCell ref="Q7:V7"/>
    <mergeCell ref="U8:U10"/>
    <mergeCell ref="V8:V10"/>
    <mergeCell ref="W8:W10"/>
    <mergeCell ref="G8:G10"/>
    <mergeCell ref="H8:M8"/>
    <mergeCell ref="N8:N10"/>
  </mergeCells>
  <phoneticPr fontId="8" type="noConversion"/>
  <conditionalFormatting sqref="AL17:AQ19 H17:AG19 E17:F19">
    <cfRule type="cellIs" dxfId="248" priority="8" stopIfTrue="1" operator="equal">
      <formula>0</formula>
    </cfRule>
  </conditionalFormatting>
  <conditionalFormatting sqref="AH12:AH16">
    <cfRule type="cellIs" dxfId="247" priority="7" stopIfTrue="1" operator="equal">
      <formula>0</formula>
    </cfRule>
  </conditionalFormatting>
  <conditionalFormatting sqref="AL12:AL16">
    <cfRule type="cellIs" dxfId="246" priority="6" stopIfTrue="1" operator="equal">
      <formula>0</formula>
    </cfRule>
  </conditionalFormatting>
  <conditionalFormatting sqref="AH20:AH23">
    <cfRule type="cellIs" dxfId="245" priority="5" stopIfTrue="1" operator="equal">
      <formula>0</formula>
    </cfRule>
  </conditionalFormatting>
  <conditionalFormatting sqref="W12:W16">
    <cfRule type="cellIs" dxfId="244" priority="4" stopIfTrue="1" operator="equal">
      <formula>0</formula>
    </cfRule>
  </conditionalFormatting>
  <conditionalFormatting sqref="AB12:AB16">
    <cfRule type="cellIs" dxfId="243" priority="3" stopIfTrue="1" operator="equal">
      <formula>0</formula>
    </cfRule>
  </conditionalFormatting>
  <conditionalFormatting sqref="Q12:Q16">
    <cfRule type="cellIs" dxfId="242" priority="2" stopIfTrue="1" operator="equal">
      <formula>0</formula>
    </cfRule>
  </conditionalFormatting>
  <conditionalFormatting sqref="AO12:AO16">
    <cfRule type="cellIs" dxfId="241" priority="1" stopIfTrue="1" operator="equal">
      <formula>0</formula>
    </cfRule>
  </conditionalFormatting>
  <pageMargins left="0.75" right="0.75" top="1" bottom="1" header="0.5" footer="0.5"/>
  <headerFooter alignWithMargins="0"/>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AY50"/>
  <sheetViews>
    <sheetView workbookViewId="0">
      <selection activeCell="A28" sqref="A28:AQ28"/>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44</v>
      </c>
      <c r="D18" s="8">
        <f t="shared" si="1"/>
        <v>20</v>
      </c>
      <c r="E18" s="161">
        <v>24</v>
      </c>
      <c r="F18" s="34">
        <v>7</v>
      </c>
      <c r="G18" s="9">
        <f t="shared" si="0"/>
        <v>15</v>
      </c>
      <c r="H18" s="34">
        <v>2</v>
      </c>
      <c r="I18" s="34">
        <v>0</v>
      </c>
      <c r="J18" s="34">
        <v>7</v>
      </c>
      <c r="K18" s="34">
        <v>0</v>
      </c>
      <c r="L18" s="34">
        <v>0</v>
      </c>
      <c r="M18" s="34">
        <v>0</v>
      </c>
      <c r="N18" s="34">
        <v>23</v>
      </c>
      <c r="O18" s="34">
        <v>0</v>
      </c>
      <c r="P18" s="105">
        <v>1</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20</v>
      </c>
      <c r="AP18" s="34">
        <v>13</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44</v>
      </c>
      <c r="D24" s="13">
        <f>SUM(D12:D23)</f>
        <v>20</v>
      </c>
      <c r="E24" s="115">
        <f>SUM(E12:E23)</f>
        <v>24</v>
      </c>
      <c r="F24" s="116">
        <f>SUM(F12:F23)</f>
        <v>7</v>
      </c>
      <c r="G24" s="116">
        <f>SUM(G12:G23)</f>
        <v>15</v>
      </c>
      <c r="H24" s="116">
        <f t="shared" ref="H24:AH24" si="2">SUM(H12:H23)</f>
        <v>2</v>
      </c>
      <c r="I24" s="116">
        <f t="shared" si="2"/>
        <v>0</v>
      </c>
      <c r="J24" s="116">
        <f t="shared" si="2"/>
        <v>7</v>
      </c>
      <c r="K24" s="116">
        <f t="shared" si="2"/>
        <v>0</v>
      </c>
      <c r="L24" s="116">
        <f t="shared" si="2"/>
        <v>0</v>
      </c>
      <c r="M24" s="116">
        <f t="shared" si="2"/>
        <v>0</v>
      </c>
      <c r="N24" s="116">
        <f t="shared" si="2"/>
        <v>23</v>
      </c>
      <c r="O24" s="116">
        <f t="shared" si="2"/>
        <v>0</v>
      </c>
      <c r="P24" s="117">
        <f t="shared" si="2"/>
        <v>1</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0</v>
      </c>
      <c r="AM24" s="13">
        <f t="shared" si="3"/>
        <v>0</v>
      </c>
      <c r="AN24" s="13">
        <f>SUM(AN12:AN23)</f>
        <v>0</v>
      </c>
      <c r="AO24" s="13">
        <f t="shared" si="3"/>
        <v>20</v>
      </c>
      <c r="AP24" s="13">
        <f>SUM(AP12:AP23)</f>
        <v>13</v>
      </c>
      <c r="AQ24" s="14">
        <f>SUM(AQ12:AQ23)</f>
        <v>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28:AQ28"/>
    <mergeCell ref="A29:AR29"/>
    <mergeCell ref="A30:AR30"/>
    <mergeCell ref="A31:AR31"/>
    <mergeCell ref="A32:AR32"/>
    <mergeCell ref="A33:AR33"/>
    <mergeCell ref="A39:AO39"/>
    <mergeCell ref="A34:AR34"/>
    <mergeCell ref="A35:AM35"/>
    <mergeCell ref="A36:AM36"/>
    <mergeCell ref="A37:AO37"/>
    <mergeCell ref="A38:AO38"/>
    <mergeCell ref="AD8:AD10"/>
    <mergeCell ref="AE8:AE10"/>
    <mergeCell ref="AF8:AF10"/>
    <mergeCell ref="AG8:AG10"/>
    <mergeCell ref="L9:L10"/>
    <mergeCell ref="M9:M10"/>
    <mergeCell ref="AH9:AK9"/>
    <mergeCell ref="AL9:AN9"/>
    <mergeCell ref="O8:O10"/>
    <mergeCell ref="P8:P10"/>
    <mergeCell ref="Q8:Q10"/>
    <mergeCell ref="E8:E10"/>
    <mergeCell ref="F8:F10"/>
    <mergeCell ref="T8:T10"/>
    <mergeCell ref="AS9:AV10"/>
    <mergeCell ref="A24:B24"/>
    <mergeCell ref="X8:X10"/>
    <mergeCell ref="Y8:Y10"/>
    <mergeCell ref="Z8:Z10"/>
    <mergeCell ref="AA8:AA10"/>
    <mergeCell ref="AB8:AB10"/>
    <mergeCell ref="AC8:AC10"/>
    <mergeCell ref="R8:R10"/>
    <mergeCell ref="S8:S10"/>
    <mergeCell ref="C5:C10"/>
    <mergeCell ref="D5:D10"/>
    <mergeCell ref="E5:AN5"/>
    <mergeCell ref="AO5:AP9"/>
    <mergeCell ref="W7:AA7"/>
    <mergeCell ref="AB7:AG7"/>
    <mergeCell ref="A1:AQ1"/>
    <mergeCell ref="A2:AQ2"/>
    <mergeCell ref="A3:AQ3"/>
    <mergeCell ref="A4:AQ4"/>
    <mergeCell ref="A5:A10"/>
    <mergeCell ref="B5:B10"/>
    <mergeCell ref="H9:H10"/>
    <mergeCell ref="I9:I10"/>
    <mergeCell ref="J9:J10"/>
    <mergeCell ref="K9:K10"/>
    <mergeCell ref="AQ5:AQ10"/>
    <mergeCell ref="E6:V6"/>
    <mergeCell ref="W6:AG6"/>
    <mergeCell ref="AH6:AN8"/>
    <mergeCell ref="E7:P7"/>
    <mergeCell ref="Q7:V7"/>
    <mergeCell ref="U8:U10"/>
    <mergeCell ref="V8:V10"/>
    <mergeCell ref="W8:W10"/>
    <mergeCell ref="G8:G10"/>
    <mergeCell ref="H8:M8"/>
    <mergeCell ref="N8:N10"/>
  </mergeCells>
  <phoneticPr fontId="8" type="noConversion"/>
  <conditionalFormatting sqref="AL17:AQ19 H17:AG19 E17:F19">
    <cfRule type="cellIs" dxfId="240" priority="8" stopIfTrue="1" operator="equal">
      <formula>0</formula>
    </cfRule>
  </conditionalFormatting>
  <conditionalFormatting sqref="AH12:AH16">
    <cfRule type="cellIs" dxfId="239" priority="7" stopIfTrue="1" operator="equal">
      <formula>0</formula>
    </cfRule>
  </conditionalFormatting>
  <conditionalFormatting sqref="AL12:AL16">
    <cfRule type="cellIs" dxfId="238" priority="6" stopIfTrue="1" operator="equal">
      <formula>0</formula>
    </cfRule>
  </conditionalFormatting>
  <conditionalFormatting sqref="AH20:AH23">
    <cfRule type="cellIs" dxfId="237" priority="5" stopIfTrue="1" operator="equal">
      <formula>0</formula>
    </cfRule>
  </conditionalFormatting>
  <conditionalFormatting sqref="W12:W16">
    <cfRule type="cellIs" dxfId="236" priority="4" stopIfTrue="1" operator="equal">
      <formula>0</formula>
    </cfRule>
  </conditionalFormatting>
  <conditionalFormatting sqref="AB12:AB16">
    <cfRule type="cellIs" dxfId="235" priority="3" stopIfTrue="1" operator="equal">
      <formula>0</formula>
    </cfRule>
  </conditionalFormatting>
  <conditionalFormatting sqref="Q12:Q16">
    <cfRule type="cellIs" dxfId="234" priority="2" stopIfTrue="1" operator="equal">
      <formula>0</formula>
    </cfRule>
  </conditionalFormatting>
  <conditionalFormatting sqref="AO12:AO16">
    <cfRule type="cellIs" dxfId="233" priority="1" stopIfTrue="1" operator="equal">
      <formula>0</formula>
    </cfRule>
  </conditionalFormatting>
  <pageMargins left="0.75" right="0.75" top="1" bottom="1" header="0.5" footer="0.5"/>
  <headerFooter alignWithMargins="0"/>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AY50"/>
  <sheetViews>
    <sheetView workbookViewId="0">
      <selection activeCell="AR21" sqref="AR2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253</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9</v>
      </c>
      <c r="D12" s="8">
        <f>F12+R12+X12+AC12+AI12+AM12+AP12</f>
        <v>2</v>
      </c>
      <c r="E12" s="98"/>
      <c r="F12" s="10"/>
      <c r="G12" s="9">
        <f t="shared" ref="G12:G19" si="0">E12-SUM(H12:M12)</f>
        <v>0</v>
      </c>
      <c r="H12" s="10"/>
      <c r="I12" s="10"/>
      <c r="J12" s="10"/>
      <c r="K12" s="10"/>
      <c r="L12" s="10"/>
      <c r="M12" s="10"/>
      <c r="N12" s="10"/>
      <c r="O12" s="10"/>
      <c r="P12" s="99"/>
      <c r="Q12" s="100">
        <f>S12+T12+U12+V12</f>
        <v>2</v>
      </c>
      <c r="R12" s="10"/>
      <c r="S12" s="10">
        <v>1</v>
      </c>
      <c r="T12" s="10"/>
      <c r="U12" s="10"/>
      <c r="V12" s="101">
        <v>1</v>
      </c>
      <c r="W12" s="102">
        <v>7</v>
      </c>
      <c r="X12" s="10">
        <v>2</v>
      </c>
      <c r="Y12" s="10">
        <v>4</v>
      </c>
      <c r="Z12" s="10"/>
      <c r="AA12" s="103">
        <v>1</v>
      </c>
      <c r="AB12" s="100">
        <f>AD12+AE12+AF12+AG12</f>
        <v>0</v>
      </c>
      <c r="AC12" s="10"/>
      <c r="AD12" s="10"/>
      <c r="AE12" s="10"/>
      <c r="AF12" s="10"/>
      <c r="AG12" s="101"/>
      <c r="AH12" s="102">
        <f>AJ12+AK12</f>
        <v>0</v>
      </c>
      <c r="AI12" s="10"/>
      <c r="AJ12" s="10"/>
      <c r="AK12" s="10"/>
      <c r="AL12" s="63">
        <f>AN12</f>
        <v>0</v>
      </c>
      <c r="AM12" s="10"/>
      <c r="AN12" s="10"/>
      <c r="AO12" s="63">
        <f>AP12</f>
        <v>0</v>
      </c>
      <c r="AP12" s="10"/>
      <c r="AQ12" s="10">
        <v>37</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1</v>
      </c>
      <c r="D14" s="8">
        <f t="shared" si="1"/>
        <v>1</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v>1</v>
      </c>
      <c r="AP14" s="10">
        <v>1</v>
      </c>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13</v>
      </c>
      <c r="D16" s="8">
        <f t="shared" si="1"/>
        <v>3</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12</v>
      </c>
      <c r="AM16" s="10">
        <v>3</v>
      </c>
      <c r="AN16" s="10">
        <v>12</v>
      </c>
      <c r="AO16" s="63">
        <v>1</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21</v>
      </c>
      <c r="D20" s="8">
        <f t="shared" si="1"/>
        <v>10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21</v>
      </c>
      <c r="AI20" s="10">
        <v>10</v>
      </c>
      <c r="AJ20" s="10">
        <v>20</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44</v>
      </c>
      <c r="D24" s="13">
        <f>SUM(D12:D23)</f>
        <v>16</v>
      </c>
      <c r="E24" s="115">
        <f>SUM(E12:E23)</f>
        <v>0</v>
      </c>
      <c r="F24" s="116">
        <f>SUM(F12:F23)</f>
        <v>0</v>
      </c>
      <c r="G24" s="116">
        <f>SUM(G12:G23)</f>
        <v>0</v>
      </c>
      <c r="H24" s="116">
        <f t="shared" ref="H24:AH24" si="2">SUM(H12:H23)</f>
        <v>0</v>
      </c>
      <c r="I24" s="116">
        <f t="shared" si="2"/>
        <v>0</v>
      </c>
      <c r="J24" s="116">
        <f t="shared" si="2"/>
        <v>0</v>
      </c>
      <c r="K24" s="116">
        <f t="shared" si="2"/>
        <v>0</v>
      </c>
      <c r="L24" s="116">
        <f t="shared" si="2"/>
        <v>0</v>
      </c>
      <c r="M24" s="116">
        <f t="shared" si="2"/>
        <v>0</v>
      </c>
      <c r="N24" s="116">
        <f t="shared" si="2"/>
        <v>0</v>
      </c>
      <c r="O24" s="116">
        <f t="shared" si="2"/>
        <v>0</v>
      </c>
      <c r="P24" s="117">
        <f t="shared" si="2"/>
        <v>0</v>
      </c>
      <c r="Q24" s="116">
        <f t="shared" si="2"/>
        <v>2</v>
      </c>
      <c r="R24" s="116">
        <f t="shared" si="2"/>
        <v>0</v>
      </c>
      <c r="S24" s="116">
        <f t="shared" si="2"/>
        <v>1</v>
      </c>
      <c r="T24" s="116">
        <f t="shared" si="2"/>
        <v>0</v>
      </c>
      <c r="U24" s="116">
        <f t="shared" si="2"/>
        <v>0</v>
      </c>
      <c r="V24" s="118">
        <f t="shared" si="2"/>
        <v>1</v>
      </c>
      <c r="W24" s="116">
        <f t="shared" si="2"/>
        <v>7</v>
      </c>
      <c r="X24" s="116">
        <f t="shared" si="2"/>
        <v>2</v>
      </c>
      <c r="Y24" s="116">
        <f t="shared" si="2"/>
        <v>4</v>
      </c>
      <c r="Z24" s="116">
        <f t="shared" si="2"/>
        <v>0</v>
      </c>
      <c r="AA24" s="116">
        <f t="shared" si="2"/>
        <v>1</v>
      </c>
      <c r="AB24" s="119">
        <f t="shared" si="2"/>
        <v>0</v>
      </c>
      <c r="AC24" s="116">
        <f t="shared" si="2"/>
        <v>0</v>
      </c>
      <c r="AD24" s="116">
        <f t="shared" si="2"/>
        <v>0</v>
      </c>
      <c r="AE24" s="116">
        <f t="shared" si="2"/>
        <v>0</v>
      </c>
      <c r="AF24" s="116">
        <f t="shared" si="2"/>
        <v>0</v>
      </c>
      <c r="AG24" s="118">
        <f t="shared" si="2"/>
        <v>0</v>
      </c>
      <c r="AH24" s="120">
        <f t="shared" si="2"/>
        <v>21</v>
      </c>
      <c r="AI24" s="13">
        <f>SUM(AI12:AI23)</f>
        <v>10</v>
      </c>
      <c r="AJ24" s="13">
        <f t="shared" ref="AJ24:AO24" si="3">SUM(AJ12:AJ23)</f>
        <v>20</v>
      </c>
      <c r="AK24" s="13">
        <f t="shared" si="3"/>
        <v>0</v>
      </c>
      <c r="AL24" s="13">
        <f t="shared" si="3"/>
        <v>12</v>
      </c>
      <c r="AM24" s="13">
        <f t="shared" si="3"/>
        <v>3</v>
      </c>
      <c r="AN24" s="13">
        <f>SUM(AN12:AN23)</f>
        <v>12</v>
      </c>
      <c r="AO24" s="13">
        <f t="shared" si="3"/>
        <v>2</v>
      </c>
      <c r="AP24" s="13">
        <f>SUM(AP12:AP23)</f>
        <v>1</v>
      </c>
      <c r="AQ24" s="14">
        <f>SUM(AQ12:AQ23)</f>
        <v>37</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row>
    <row r="44" spans="1:44">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row>
    <row r="45" spans="1:44">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2:AR32"/>
    <mergeCell ref="A40:AO40"/>
    <mergeCell ref="A41:AR41"/>
    <mergeCell ref="A34:AR34"/>
    <mergeCell ref="A35:AM35"/>
    <mergeCell ref="A36:AM36"/>
    <mergeCell ref="A37:AO37"/>
    <mergeCell ref="A38:AO38"/>
    <mergeCell ref="A39:AO39"/>
    <mergeCell ref="A33:AR33"/>
    <mergeCell ref="A28:AQ28"/>
    <mergeCell ref="A29:AR29"/>
    <mergeCell ref="A30:AR30"/>
    <mergeCell ref="A31:AR31"/>
    <mergeCell ref="AH9:AK9"/>
    <mergeCell ref="AL9:AN9"/>
    <mergeCell ref="AS9:AV10"/>
    <mergeCell ref="A24:B24"/>
    <mergeCell ref="AE8:AE10"/>
    <mergeCell ref="AF8:AF10"/>
    <mergeCell ref="AG8:AG10"/>
    <mergeCell ref="H9:H10"/>
    <mergeCell ref="Y8:Y10"/>
    <mergeCell ref="X8:X10"/>
    <mergeCell ref="H8:M8"/>
    <mergeCell ref="N8:N10"/>
    <mergeCell ref="O8:O10"/>
    <mergeCell ref="T8:T10"/>
    <mergeCell ref="V8:V10"/>
    <mergeCell ref="W8:W10"/>
    <mergeCell ref="I9:I10"/>
    <mergeCell ref="J9:J10"/>
    <mergeCell ref="K9:K10"/>
    <mergeCell ref="L9:L10"/>
    <mergeCell ref="M9:M10"/>
    <mergeCell ref="E8:E10"/>
    <mergeCell ref="F8:F10"/>
    <mergeCell ref="A1:AQ1"/>
    <mergeCell ref="A2:AQ2"/>
    <mergeCell ref="A3:AQ3"/>
    <mergeCell ref="A4:AQ4"/>
    <mergeCell ref="A5:A10"/>
    <mergeCell ref="B5:B10"/>
    <mergeCell ref="C5:C10"/>
    <mergeCell ref="P8:P10"/>
    <mergeCell ref="Q8:Q10"/>
    <mergeCell ref="R8:R10"/>
    <mergeCell ref="AQ5:AQ10"/>
    <mergeCell ref="E6:V6"/>
    <mergeCell ref="D5:D10"/>
    <mergeCell ref="U8:U10"/>
    <mergeCell ref="E5:AN5"/>
    <mergeCell ref="AO5:AP9"/>
    <mergeCell ref="G8:G10"/>
    <mergeCell ref="W6:AG6"/>
    <mergeCell ref="AH6:AN8"/>
    <mergeCell ref="E7:P7"/>
    <mergeCell ref="Q7:V7"/>
    <mergeCell ref="W7:AA7"/>
    <mergeCell ref="Z8:Z10"/>
    <mergeCell ref="AA8:AA10"/>
    <mergeCell ref="AB8:AB10"/>
    <mergeCell ref="AC8:AC10"/>
    <mergeCell ref="AD8:AD10"/>
    <mergeCell ref="S8:S10"/>
    <mergeCell ref="AB7:AG7"/>
  </mergeCells>
  <phoneticPr fontId="8" type="noConversion"/>
  <conditionalFormatting sqref="AL17:AQ19 H17:AG19 E17:F19">
    <cfRule type="cellIs" dxfId="232" priority="9" stopIfTrue="1" operator="equal">
      <formula>0</formula>
    </cfRule>
  </conditionalFormatting>
  <conditionalFormatting sqref="AH12:AH16">
    <cfRule type="cellIs" dxfId="231" priority="8" stopIfTrue="1" operator="equal">
      <formula>0</formula>
    </cfRule>
  </conditionalFormatting>
  <conditionalFormatting sqref="AL12:AL16">
    <cfRule type="cellIs" dxfId="230" priority="7" stopIfTrue="1" operator="equal">
      <formula>0</formula>
    </cfRule>
  </conditionalFormatting>
  <conditionalFormatting sqref="AH20:AH23">
    <cfRule type="cellIs" dxfId="229" priority="6" stopIfTrue="1" operator="equal">
      <formula>0</formula>
    </cfRule>
  </conditionalFormatting>
  <conditionalFormatting sqref="W12:W16">
    <cfRule type="cellIs" dxfId="228" priority="5" stopIfTrue="1" operator="equal">
      <formula>0</formula>
    </cfRule>
  </conditionalFormatting>
  <conditionalFormatting sqref="AB12:AB16">
    <cfRule type="cellIs" dxfId="227" priority="4" stopIfTrue="1" operator="equal">
      <formula>0</formula>
    </cfRule>
  </conditionalFormatting>
  <conditionalFormatting sqref="Q12:Q16">
    <cfRule type="cellIs" dxfId="226" priority="3" stopIfTrue="1" operator="equal">
      <formula>0</formula>
    </cfRule>
  </conditionalFormatting>
  <conditionalFormatting sqref="AO12:AO15">
    <cfRule type="cellIs" dxfId="225" priority="2" stopIfTrue="1" operator="equal">
      <formula>0</formula>
    </cfRule>
  </conditionalFormatting>
  <conditionalFormatting sqref="AO16">
    <cfRule type="cellIs" dxfId="224" priority="1" stopIfTrue="1" operator="equal">
      <formula>0</formula>
    </cfRule>
  </conditionalFormatting>
  <pageMargins left="0.75" right="0.75" top="1" bottom="1" header="0.5" footer="0.5"/>
  <headerFooter alignWithMargins="0"/>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AY50"/>
  <sheetViews>
    <sheetView workbookViewId="0">
      <selection activeCell="A31" sqref="A31:AR3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145</v>
      </c>
      <c r="D12" s="8">
        <f>F12+R12+X12+AC12+AI12+AM12+AP12</f>
        <v>19</v>
      </c>
      <c r="E12" s="98">
        <v>49</v>
      </c>
      <c r="F12" s="10">
        <v>12</v>
      </c>
      <c r="G12" s="9">
        <f t="shared" ref="G12:G19" si="0">E12-SUM(H12:M12)</f>
        <v>15</v>
      </c>
      <c r="H12" s="10">
        <v>9</v>
      </c>
      <c r="I12" s="10">
        <v>13</v>
      </c>
      <c r="J12" s="10">
        <v>10</v>
      </c>
      <c r="K12" s="10">
        <v>1</v>
      </c>
      <c r="L12" s="10">
        <v>1</v>
      </c>
      <c r="M12" s="10"/>
      <c r="N12" s="10">
        <v>40</v>
      </c>
      <c r="O12" s="10"/>
      <c r="P12" s="99">
        <v>8</v>
      </c>
      <c r="Q12" s="100">
        <f>S12+T12+U12+V12</f>
        <v>1</v>
      </c>
      <c r="R12" s="10"/>
      <c r="S12" s="10"/>
      <c r="T12" s="10"/>
      <c r="U12" s="10"/>
      <c r="V12" s="101">
        <v>1</v>
      </c>
      <c r="W12" s="102">
        <f>Y12+Z12+AA12</f>
        <v>7</v>
      </c>
      <c r="X12" s="10">
        <v>1</v>
      </c>
      <c r="Y12" s="10">
        <v>2</v>
      </c>
      <c r="Z12" s="10">
        <v>1</v>
      </c>
      <c r="AA12" s="103">
        <v>4</v>
      </c>
      <c r="AB12" s="100">
        <f>AD12+AE12+AF12+AG12</f>
        <v>4</v>
      </c>
      <c r="AC12" s="10"/>
      <c r="AD12" s="10"/>
      <c r="AE12" s="10"/>
      <c r="AF12" s="10"/>
      <c r="AG12" s="101">
        <v>4</v>
      </c>
      <c r="AH12" s="102">
        <f>AJ12+AK12</f>
        <v>4</v>
      </c>
      <c r="AI12" s="10"/>
      <c r="AJ12" s="10"/>
      <c r="AK12" s="10">
        <v>4</v>
      </c>
      <c r="AL12" s="63">
        <f>AN12</f>
        <v>55</v>
      </c>
      <c r="AM12" s="10">
        <f>1+2+1+1+1</f>
        <v>6</v>
      </c>
      <c r="AN12" s="10">
        <f>2+6+4+1+3+1+36+2</f>
        <v>55</v>
      </c>
      <c r="AO12" s="63">
        <f>3+5+2+4+1+4+3+2+1</f>
        <v>25</v>
      </c>
      <c r="AP12" s="10"/>
      <c r="AQ12" s="10">
        <v>128</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171</v>
      </c>
      <c r="D17" s="8">
        <f t="shared" si="1"/>
        <v>91</v>
      </c>
      <c r="E17" s="161">
        <v>71</v>
      </c>
      <c r="F17" s="34">
        <v>18</v>
      </c>
      <c r="G17" s="9">
        <f>E17-SUM(H17:M17)</f>
        <v>17</v>
      </c>
      <c r="H17" s="34">
        <v>22</v>
      </c>
      <c r="I17" s="34">
        <v>11</v>
      </c>
      <c r="J17" s="34">
        <v>14</v>
      </c>
      <c r="K17" s="34">
        <v>2</v>
      </c>
      <c r="L17" s="34">
        <v>2</v>
      </c>
      <c r="M17" s="34">
        <v>3</v>
      </c>
      <c r="N17" s="34">
        <v>66</v>
      </c>
      <c r="O17" s="34">
        <v>1</v>
      </c>
      <c r="P17" s="105">
        <v>4</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7</v>
      </c>
      <c r="AM17" s="34">
        <v>4</v>
      </c>
      <c r="AN17" s="34">
        <v>7</v>
      </c>
      <c r="AO17" s="34">
        <v>93</v>
      </c>
      <c r="AP17" s="34">
        <v>69</v>
      </c>
      <c r="AQ17" s="34">
        <v>0</v>
      </c>
      <c r="AR17" s="4"/>
      <c r="AS17" s="104"/>
      <c r="AT17" s="4"/>
      <c r="AU17" s="4"/>
      <c r="AV17" s="4"/>
      <c r="AW17" s="4"/>
      <c r="AX17" s="4"/>
      <c r="AY17" s="4"/>
    </row>
    <row r="18" spans="1:51" ht="13.5" customHeight="1">
      <c r="A18" s="2" t="s">
        <v>97</v>
      </c>
      <c r="B18" s="32" t="s">
        <v>2</v>
      </c>
      <c r="C18" s="8">
        <f t="shared" si="1"/>
        <v>121</v>
      </c>
      <c r="D18" s="8">
        <f t="shared" si="1"/>
        <v>79</v>
      </c>
      <c r="E18" s="161">
        <v>33</v>
      </c>
      <c r="F18" s="34">
        <v>11</v>
      </c>
      <c r="G18" s="9">
        <f t="shared" si="0"/>
        <v>5</v>
      </c>
      <c r="H18" s="34">
        <v>2</v>
      </c>
      <c r="I18" s="34">
        <v>7</v>
      </c>
      <c r="J18" s="34">
        <v>14</v>
      </c>
      <c r="K18" s="34">
        <v>2</v>
      </c>
      <c r="L18" s="34">
        <v>1</v>
      </c>
      <c r="M18" s="34">
        <v>2</v>
      </c>
      <c r="N18" s="34">
        <v>33</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1</v>
      </c>
      <c r="AM18" s="34">
        <v>0</v>
      </c>
      <c r="AN18" s="34">
        <v>1</v>
      </c>
      <c r="AO18" s="34">
        <v>87</v>
      </c>
      <c r="AP18" s="34">
        <v>68</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437</v>
      </c>
      <c r="D24" s="13">
        <f>SUM(D12:D23)</f>
        <v>189</v>
      </c>
      <c r="E24" s="115">
        <f>SUM(E12:E23)</f>
        <v>153</v>
      </c>
      <c r="F24" s="116">
        <f>SUM(F12:F23)</f>
        <v>41</v>
      </c>
      <c r="G24" s="116">
        <f>SUM(G12:G23)</f>
        <v>37</v>
      </c>
      <c r="H24" s="116">
        <f t="shared" ref="H24:AH24" si="2">SUM(H12:H23)</f>
        <v>33</v>
      </c>
      <c r="I24" s="116">
        <f t="shared" si="2"/>
        <v>31</v>
      </c>
      <c r="J24" s="116">
        <f t="shared" si="2"/>
        <v>38</v>
      </c>
      <c r="K24" s="116">
        <f t="shared" si="2"/>
        <v>5</v>
      </c>
      <c r="L24" s="116">
        <f t="shared" si="2"/>
        <v>4</v>
      </c>
      <c r="M24" s="116">
        <f t="shared" si="2"/>
        <v>5</v>
      </c>
      <c r="N24" s="116">
        <f t="shared" si="2"/>
        <v>139</v>
      </c>
      <c r="O24" s="116">
        <f t="shared" si="2"/>
        <v>1</v>
      </c>
      <c r="P24" s="117">
        <f t="shared" si="2"/>
        <v>12</v>
      </c>
      <c r="Q24" s="116">
        <f t="shared" si="2"/>
        <v>1</v>
      </c>
      <c r="R24" s="116">
        <f t="shared" si="2"/>
        <v>0</v>
      </c>
      <c r="S24" s="116">
        <f t="shared" si="2"/>
        <v>0</v>
      </c>
      <c r="T24" s="116">
        <f t="shared" si="2"/>
        <v>0</v>
      </c>
      <c r="U24" s="116">
        <f t="shared" si="2"/>
        <v>0</v>
      </c>
      <c r="V24" s="118">
        <f t="shared" si="2"/>
        <v>1</v>
      </c>
      <c r="W24" s="116">
        <f t="shared" si="2"/>
        <v>7</v>
      </c>
      <c r="X24" s="116">
        <f t="shared" si="2"/>
        <v>1</v>
      </c>
      <c r="Y24" s="116">
        <f t="shared" si="2"/>
        <v>2</v>
      </c>
      <c r="Z24" s="116">
        <f t="shared" si="2"/>
        <v>1</v>
      </c>
      <c r="AA24" s="116">
        <f t="shared" si="2"/>
        <v>4</v>
      </c>
      <c r="AB24" s="119">
        <f t="shared" si="2"/>
        <v>4</v>
      </c>
      <c r="AC24" s="116">
        <f t="shared" si="2"/>
        <v>0</v>
      </c>
      <c r="AD24" s="116">
        <f t="shared" si="2"/>
        <v>0</v>
      </c>
      <c r="AE24" s="116">
        <f t="shared" si="2"/>
        <v>0</v>
      </c>
      <c r="AF24" s="116">
        <f t="shared" si="2"/>
        <v>0</v>
      </c>
      <c r="AG24" s="118">
        <f t="shared" si="2"/>
        <v>4</v>
      </c>
      <c r="AH24" s="120">
        <f t="shared" si="2"/>
        <v>4</v>
      </c>
      <c r="AI24" s="13">
        <f>SUM(AI12:AI23)</f>
        <v>0</v>
      </c>
      <c r="AJ24" s="13">
        <f t="shared" ref="AJ24:AO24" si="3">SUM(AJ12:AJ23)</f>
        <v>0</v>
      </c>
      <c r="AK24" s="13">
        <f t="shared" si="3"/>
        <v>4</v>
      </c>
      <c r="AL24" s="13">
        <f t="shared" si="3"/>
        <v>63</v>
      </c>
      <c r="AM24" s="13">
        <f t="shared" si="3"/>
        <v>10</v>
      </c>
      <c r="AN24" s="13">
        <f>SUM(AN12:AN23)</f>
        <v>63</v>
      </c>
      <c r="AO24" s="13">
        <f t="shared" si="3"/>
        <v>205</v>
      </c>
      <c r="AP24" s="13">
        <f>SUM(AP12:AP23)</f>
        <v>137</v>
      </c>
      <c r="AQ24" s="14">
        <f>SUM(AQ12:AQ23)</f>
        <v>128</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223" priority="8" stopIfTrue="1" operator="equal">
      <formula>0</formula>
    </cfRule>
  </conditionalFormatting>
  <conditionalFormatting sqref="AH12:AH16">
    <cfRule type="cellIs" dxfId="222" priority="7" stopIfTrue="1" operator="equal">
      <formula>0</formula>
    </cfRule>
  </conditionalFormatting>
  <conditionalFormatting sqref="AL12:AL16">
    <cfRule type="cellIs" dxfId="221" priority="6" stopIfTrue="1" operator="equal">
      <formula>0</formula>
    </cfRule>
  </conditionalFormatting>
  <conditionalFormatting sqref="AH20:AH23">
    <cfRule type="cellIs" dxfId="220" priority="5" stopIfTrue="1" operator="equal">
      <formula>0</formula>
    </cfRule>
  </conditionalFormatting>
  <conditionalFormatting sqref="W12:W16">
    <cfRule type="cellIs" dxfId="219" priority="4" stopIfTrue="1" operator="equal">
      <formula>0</formula>
    </cfRule>
  </conditionalFormatting>
  <conditionalFormatting sqref="AB12:AB16">
    <cfRule type="cellIs" dxfId="218" priority="3" stopIfTrue="1" operator="equal">
      <formula>0</formula>
    </cfRule>
  </conditionalFormatting>
  <conditionalFormatting sqref="Q12:Q16">
    <cfRule type="cellIs" dxfId="217" priority="2" stopIfTrue="1" operator="equal">
      <formula>0</formula>
    </cfRule>
  </conditionalFormatting>
  <conditionalFormatting sqref="AO12:AO16">
    <cfRule type="cellIs" dxfId="216" priority="1" stopIfTrue="1" operator="equal">
      <formula>0</formula>
    </cfRule>
  </conditionalFormatting>
  <pageMargins left="0.75" right="0.75" top="1" bottom="1" header="0.5" footer="0.5"/>
  <headerFooter alignWithMargins="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AY50"/>
  <sheetViews>
    <sheetView workbookViewId="0">
      <selection activeCell="AS29" sqref="AS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255</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37</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71</v>
      </c>
      <c r="D18" s="8">
        <f t="shared" si="1"/>
        <v>30</v>
      </c>
      <c r="E18" s="161">
        <v>18</v>
      </c>
      <c r="F18" s="34">
        <v>4</v>
      </c>
      <c r="G18" s="9">
        <f t="shared" si="0"/>
        <v>2</v>
      </c>
      <c r="H18" s="34">
        <v>4</v>
      </c>
      <c r="I18" s="34">
        <v>0</v>
      </c>
      <c r="J18" s="34">
        <v>12</v>
      </c>
      <c r="K18" s="34">
        <v>0</v>
      </c>
      <c r="L18" s="34">
        <v>0</v>
      </c>
      <c r="M18" s="34">
        <v>0</v>
      </c>
      <c r="N18" s="34">
        <v>17</v>
      </c>
      <c r="O18" s="34">
        <v>1</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9</v>
      </c>
      <c r="AM18" s="34">
        <v>1</v>
      </c>
      <c r="AN18" s="34">
        <v>2</v>
      </c>
      <c r="AO18" s="34">
        <v>44</v>
      </c>
      <c r="AP18" s="34">
        <v>25</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71</v>
      </c>
      <c r="D24" s="13">
        <f>SUM(D12:D23)</f>
        <v>30</v>
      </c>
      <c r="E24" s="115">
        <f>SUM(E12:E23)</f>
        <v>18</v>
      </c>
      <c r="F24" s="116">
        <f>SUM(F12:F23)</f>
        <v>4</v>
      </c>
      <c r="G24" s="116">
        <f>SUM(G12:G23)</f>
        <v>2</v>
      </c>
      <c r="H24" s="116">
        <f t="shared" ref="H24:AH24" si="2">SUM(H12:H23)</f>
        <v>4</v>
      </c>
      <c r="I24" s="116">
        <f t="shared" si="2"/>
        <v>0</v>
      </c>
      <c r="J24" s="116">
        <f t="shared" si="2"/>
        <v>12</v>
      </c>
      <c r="K24" s="116">
        <f t="shared" si="2"/>
        <v>0</v>
      </c>
      <c r="L24" s="116">
        <f t="shared" si="2"/>
        <v>0</v>
      </c>
      <c r="M24" s="116">
        <f t="shared" si="2"/>
        <v>0</v>
      </c>
      <c r="N24" s="116">
        <f t="shared" si="2"/>
        <v>17</v>
      </c>
      <c r="O24" s="116">
        <f t="shared" si="2"/>
        <v>1</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9</v>
      </c>
      <c r="AM24" s="13">
        <f t="shared" si="3"/>
        <v>1</v>
      </c>
      <c r="AN24" s="13">
        <f>SUM(AN12:AN23)</f>
        <v>2</v>
      </c>
      <c r="AO24" s="13">
        <f t="shared" si="3"/>
        <v>44</v>
      </c>
      <c r="AP24" s="13">
        <f>SUM(AP12:AP23)</f>
        <v>25</v>
      </c>
      <c r="AQ24" s="14">
        <f>SUM(AQ12:AQ23)</f>
        <v>37</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215" priority="8" stopIfTrue="1" operator="equal">
      <formula>0</formula>
    </cfRule>
  </conditionalFormatting>
  <conditionalFormatting sqref="AH12:AH16">
    <cfRule type="cellIs" dxfId="214" priority="7" stopIfTrue="1" operator="equal">
      <formula>0</formula>
    </cfRule>
  </conditionalFormatting>
  <conditionalFormatting sqref="AL12:AL16">
    <cfRule type="cellIs" dxfId="213" priority="6" stopIfTrue="1" operator="equal">
      <formula>0</formula>
    </cfRule>
  </conditionalFormatting>
  <conditionalFormatting sqref="AH20:AH23">
    <cfRule type="cellIs" dxfId="212" priority="5" stopIfTrue="1" operator="equal">
      <formula>0</formula>
    </cfRule>
  </conditionalFormatting>
  <conditionalFormatting sqref="W12:W16">
    <cfRule type="cellIs" dxfId="211" priority="4" stopIfTrue="1" operator="equal">
      <formula>0</formula>
    </cfRule>
  </conditionalFormatting>
  <conditionalFormatting sqref="AB12:AB16">
    <cfRule type="cellIs" dxfId="210" priority="3" stopIfTrue="1" operator="equal">
      <formula>0</formula>
    </cfRule>
  </conditionalFormatting>
  <conditionalFormatting sqref="Q12:Q16">
    <cfRule type="cellIs" dxfId="209" priority="2" stopIfTrue="1" operator="equal">
      <formula>0</formula>
    </cfRule>
  </conditionalFormatting>
  <conditionalFormatting sqref="AO12:AO16">
    <cfRule type="cellIs" dxfId="208" priority="1" stopIfTrue="1" operator="equal">
      <formula>0</formula>
    </cfRule>
  </conditionalFormatting>
  <pageMargins left="0.75" right="0.75" top="1" bottom="1" header="0.5" footer="0.5"/>
  <headerFooter alignWithMargins="0"/>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AY50"/>
  <sheetViews>
    <sheetView workbookViewId="0">
      <selection activeCell="A31" sqref="A31:AR3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5</v>
      </c>
      <c r="AR12" s="4"/>
      <c r="AS12" s="104"/>
      <c r="AT12" s="4"/>
      <c r="AU12" s="4"/>
      <c r="AV12" s="4"/>
      <c r="AW12" s="4"/>
      <c r="AX12" s="4"/>
      <c r="AY12" s="4"/>
    </row>
    <row r="13" spans="1:51" ht="12" customHeight="1">
      <c r="A13" s="2" t="s">
        <v>88</v>
      </c>
      <c r="B13" s="33" t="s">
        <v>1</v>
      </c>
      <c r="C13" s="8">
        <f t="shared" ref="C13:D23" si="1">E13+Q13+W13+AB13+AH13+AL13+AO13</f>
        <v>11</v>
      </c>
      <c r="D13" s="8">
        <f t="shared" si="1"/>
        <v>2</v>
      </c>
      <c r="E13" s="98">
        <v>9</v>
      </c>
      <c r="F13" s="10"/>
      <c r="G13" s="9">
        <f t="shared" si="0"/>
        <v>9</v>
      </c>
      <c r="H13" s="10"/>
      <c r="I13" s="10"/>
      <c r="J13" s="10"/>
      <c r="K13" s="10"/>
      <c r="L13" s="10"/>
      <c r="M13" s="10"/>
      <c r="N13" s="10"/>
      <c r="O13" s="10">
        <v>6</v>
      </c>
      <c r="P13" s="99">
        <v>3</v>
      </c>
      <c r="Q13" s="100">
        <f>S13+T13+U13+V13</f>
        <v>1</v>
      </c>
      <c r="R13" s="10">
        <v>1</v>
      </c>
      <c r="S13" s="10"/>
      <c r="T13" s="10"/>
      <c r="U13" s="10"/>
      <c r="V13" s="101">
        <v>1</v>
      </c>
      <c r="W13" s="102">
        <f>Y13+Z13+AA13</f>
        <v>0</v>
      </c>
      <c r="X13" s="10"/>
      <c r="Y13" s="10"/>
      <c r="Z13" s="10"/>
      <c r="AA13" s="103"/>
      <c r="AB13" s="100">
        <f>AD13+AE13+AF13+AG13</f>
        <v>1</v>
      </c>
      <c r="AC13" s="10">
        <v>1</v>
      </c>
      <c r="AD13" s="10">
        <v>1</v>
      </c>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9</v>
      </c>
      <c r="D14" s="8">
        <f t="shared" si="1"/>
        <v>2</v>
      </c>
      <c r="E14" s="98">
        <v>4</v>
      </c>
      <c r="F14" s="10"/>
      <c r="G14" s="9">
        <f t="shared" si="0"/>
        <v>3</v>
      </c>
      <c r="H14" s="10">
        <v>1</v>
      </c>
      <c r="I14" s="10"/>
      <c r="J14" s="10"/>
      <c r="K14" s="10"/>
      <c r="L14" s="10"/>
      <c r="M14" s="10"/>
      <c r="N14" s="10">
        <v>2</v>
      </c>
      <c r="O14" s="10"/>
      <c r="P14" s="99">
        <v>2</v>
      </c>
      <c r="Q14" s="100">
        <f>S14+T14+U14+V14</f>
        <v>0</v>
      </c>
      <c r="R14" s="10"/>
      <c r="S14" s="10"/>
      <c r="T14" s="10"/>
      <c r="U14" s="10"/>
      <c r="V14" s="101"/>
      <c r="W14" s="102">
        <v>5</v>
      </c>
      <c r="X14" s="10">
        <v>2</v>
      </c>
      <c r="Y14" s="10">
        <v>4</v>
      </c>
      <c r="Z14" s="10"/>
      <c r="AA14" s="103">
        <v>1</v>
      </c>
      <c r="AB14" s="100">
        <f>AD14+AE14+AF14+AG14</f>
        <v>0</v>
      </c>
      <c r="AC14" s="10"/>
      <c r="AD14" s="10"/>
      <c r="AE14" s="10"/>
      <c r="AF14" s="10"/>
      <c r="AG14" s="101"/>
      <c r="AH14" s="102">
        <f>AJ14+AK14</f>
        <v>0</v>
      </c>
      <c r="AI14" s="10"/>
      <c r="AJ14" s="10"/>
      <c r="AK14" s="10"/>
      <c r="AL14" s="63">
        <f>AN14</f>
        <v>0</v>
      </c>
      <c r="AM14" s="10"/>
      <c r="AN14" s="10"/>
      <c r="AO14" s="63">
        <f>AP14</f>
        <v>0</v>
      </c>
      <c r="AP14" s="10"/>
      <c r="AQ14" s="10">
        <v>46</v>
      </c>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35</v>
      </c>
      <c r="D17" s="8">
        <f t="shared" si="1"/>
        <v>12</v>
      </c>
      <c r="E17" s="161">
        <v>23</v>
      </c>
      <c r="F17" s="34">
        <v>5</v>
      </c>
      <c r="G17" s="9">
        <f>E17-SUM(H17:M17)</f>
        <v>12</v>
      </c>
      <c r="H17" s="34">
        <v>5</v>
      </c>
      <c r="I17" s="34">
        <v>2</v>
      </c>
      <c r="J17" s="34">
        <v>3</v>
      </c>
      <c r="K17" s="34">
        <v>1</v>
      </c>
      <c r="L17" s="34">
        <v>0</v>
      </c>
      <c r="M17" s="34">
        <v>0</v>
      </c>
      <c r="N17" s="34">
        <v>18</v>
      </c>
      <c r="O17" s="34">
        <v>0</v>
      </c>
      <c r="P17" s="105">
        <v>5</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3</v>
      </c>
      <c r="AM17" s="34">
        <v>1</v>
      </c>
      <c r="AN17" s="34">
        <v>3</v>
      </c>
      <c r="AO17" s="34">
        <v>9</v>
      </c>
      <c r="AP17" s="34">
        <v>6</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55</v>
      </c>
      <c r="D24" s="13">
        <f>SUM(D12:D23)</f>
        <v>16</v>
      </c>
      <c r="E24" s="115">
        <f>SUM(E12:E23)</f>
        <v>36</v>
      </c>
      <c r="F24" s="116">
        <f>SUM(F12:F23)</f>
        <v>5</v>
      </c>
      <c r="G24" s="116">
        <f>SUM(G12:G23)</f>
        <v>24</v>
      </c>
      <c r="H24" s="116">
        <f t="shared" ref="H24:AH24" si="2">SUM(H12:H23)</f>
        <v>6</v>
      </c>
      <c r="I24" s="116">
        <f t="shared" si="2"/>
        <v>2</v>
      </c>
      <c r="J24" s="116">
        <f t="shared" si="2"/>
        <v>3</v>
      </c>
      <c r="K24" s="116">
        <f t="shared" si="2"/>
        <v>1</v>
      </c>
      <c r="L24" s="116">
        <f t="shared" si="2"/>
        <v>0</v>
      </c>
      <c r="M24" s="116">
        <f t="shared" si="2"/>
        <v>0</v>
      </c>
      <c r="N24" s="116">
        <f t="shared" si="2"/>
        <v>20</v>
      </c>
      <c r="O24" s="116">
        <f t="shared" si="2"/>
        <v>6</v>
      </c>
      <c r="P24" s="117">
        <f t="shared" si="2"/>
        <v>10</v>
      </c>
      <c r="Q24" s="116">
        <f t="shared" si="2"/>
        <v>1</v>
      </c>
      <c r="R24" s="116">
        <f t="shared" si="2"/>
        <v>1</v>
      </c>
      <c r="S24" s="116">
        <f t="shared" si="2"/>
        <v>0</v>
      </c>
      <c r="T24" s="116">
        <f t="shared" si="2"/>
        <v>0</v>
      </c>
      <c r="U24" s="116">
        <f t="shared" si="2"/>
        <v>0</v>
      </c>
      <c r="V24" s="118">
        <f t="shared" si="2"/>
        <v>1</v>
      </c>
      <c r="W24" s="116">
        <f t="shared" si="2"/>
        <v>5</v>
      </c>
      <c r="X24" s="116">
        <f t="shared" si="2"/>
        <v>2</v>
      </c>
      <c r="Y24" s="116">
        <f t="shared" si="2"/>
        <v>4</v>
      </c>
      <c r="Z24" s="116">
        <f t="shared" si="2"/>
        <v>0</v>
      </c>
      <c r="AA24" s="116">
        <f t="shared" si="2"/>
        <v>1</v>
      </c>
      <c r="AB24" s="119">
        <f t="shared" si="2"/>
        <v>1</v>
      </c>
      <c r="AC24" s="116">
        <f t="shared" si="2"/>
        <v>1</v>
      </c>
      <c r="AD24" s="116">
        <f t="shared" si="2"/>
        <v>1</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3</v>
      </c>
      <c r="AM24" s="13">
        <f t="shared" si="3"/>
        <v>1</v>
      </c>
      <c r="AN24" s="13">
        <f>SUM(AN12:AN23)</f>
        <v>3</v>
      </c>
      <c r="AO24" s="13">
        <f t="shared" si="3"/>
        <v>9</v>
      </c>
      <c r="AP24" s="13">
        <f>SUM(AP12:AP23)</f>
        <v>6</v>
      </c>
      <c r="AQ24" s="14">
        <f>SUM(AQ12:AQ23)</f>
        <v>51</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28:AQ28"/>
    <mergeCell ref="A29:AR29"/>
    <mergeCell ref="A30:AR30"/>
    <mergeCell ref="A31:AR31"/>
    <mergeCell ref="A32:AR32"/>
    <mergeCell ref="A33:AR33"/>
    <mergeCell ref="A39:AO39"/>
    <mergeCell ref="A34:AR34"/>
    <mergeCell ref="A35:AM35"/>
    <mergeCell ref="A36:AM36"/>
    <mergeCell ref="A37:AO37"/>
    <mergeCell ref="A38:AO38"/>
    <mergeCell ref="AD8:AD10"/>
    <mergeCell ref="AE8:AE10"/>
    <mergeCell ref="AF8:AF10"/>
    <mergeCell ref="AG8:AG10"/>
    <mergeCell ref="L9:L10"/>
    <mergeCell ref="M9:M10"/>
    <mergeCell ref="AH9:AK9"/>
    <mergeCell ref="AL9:AN9"/>
    <mergeCell ref="O8:O10"/>
    <mergeCell ref="P8:P10"/>
    <mergeCell ref="Q8:Q10"/>
    <mergeCell ref="E8:E10"/>
    <mergeCell ref="F8:F10"/>
    <mergeCell ref="T8:T10"/>
    <mergeCell ref="AS9:AV10"/>
    <mergeCell ref="A24:B24"/>
    <mergeCell ref="X8:X10"/>
    <mergeCell ref="Y8:Y10"/>
    <mergeCell ref="Z8:Z10"/>
    <mergeCell ref="AA8:AA10"/>
    <mergeCell ref="AB8:AB10"/>
    <mergeCell ref="AC8:AC10"/>
    <mergeCell ref="R8:R10"/>
    <mergeCell ref="S8:S10"/>
    <mergeCell ref="C5:C10"/>
    <mergeCell ref="D5:D10"/>
    <mergeCell ref="E5:AN5"/>
    <mergeCell ref="AO5:AP9"/>
    <mergeCell ref="W7:AA7"/>
    <mergeCell ref="AB7:AG7"/>
    <mergeCell ref="A1:AQ1"/>
    <mergeCell ref="A2:AQ2"/>
    <mergeCell ref="A3:AQ3"/>
    <mergeCell ref="A4:AQ4"/>
    <mergeCell ref="A5:A10"/>
    <mergeCell ref="B5:B10"/>
    <mergeCell ref="H9:H10"/>
    <mergeCell ref="I9:I10"/>
    <mergeCell ref="J9:J10"/>
    <mergeCell ref="K9:K10"/>
    <mergeCell ref="AQ5:AQ10"/>
    <mergeCell ref="E6:V6"/>
    <mergeCell ref="W6:AG6"/>
    <mergeCell ref="AH6:AN8"/>
    <mergeCell ref="E7:P7"/>
    <mergeCell ref="Q7:V7"/>
    <mergeCell ref="U8:U10"/>
    <mergeCell ref="V8:V10"/>
    <mergeCell ref="W8:W10"/>
    <mergeCell ref="G8:G10"/>
    <mergeCell ref="H8:M8"/>
    <mergeCell ref="N8:N10"/>
  </mergeCells>
  <phoneticPr fontId="8" type="noConversion"/>
  <conditionalFormatting sqref="AL17:AQ19 H17:AG19 E17:F19">
    <cfRule type="cellIs" dxfId="207" priority="8" stopIfTrue="1" operator="equal">
      <formula>0</formula>
    </cfRule>
  </conditionalFormatting>
  <conditionalFormatting sqref="AH12:AH16">
    <cfRule type="cellIs" dxfId="206" priority="7" stopIfTrue="1" operator="equal">
      <formula>0</formula>
    </cfRule>
  </conditionalFormatting>
  <conditionalFormatting sqref="AL12:AL16">
    <cfRule type="cellIs" dxfId="205" priority="6" stopIfTrue="1" operator="equal">
      <formula>0</formula>
    </cfRule>
  </conditionalFormatting>
  <conditionalFormatting sqref="AH20:AH23">
    <cfRule type="cellIs" dxfId="204" priority="5" stopIfTrue="1" operator="equal">
      <formula>0</formula>
    </cfRule>
  </conditionalFormatting>
  <conditionalFormatting sqref="W12:W16">
    <cfRule type="cellIs" dxfId="203" priority="4" stopIfTrue="1" operator="equal">
      <formula>0</formula>
    </cfRule>
  </conditionalFormatting>
  <conditionalFormatting sqref="AB12:AB16">
    <cfRule type="cellIs" dxfId="202" priority="3" stopIfTrue="1" operator="equal">
      <formula>0</formula>
    </cfRule>
  </conditionalFormatting>
  <conditionalFormatting sqref="Q12:Q16">
    <cfRule type="cellIs" dxfId="201" priority="2" stopIfTrue="1" operator="equal">
      <formula>0</formula>
    </cfRule>
  </conditionalFormatting>
  <conditionalFormatting sqref="AO12:AO16">
    <cfRule type="cellIs" dxfId="200" priority="1" stopIfTrue="1" operator="equal">
      <formula>0</formula>
    </cfRule>
  </conditionalFormatting>
  <pageMargins left="0.75" right="0.75" top="1" bottom="1" header="0.5" footer="0.5"/>
  <headerFooter alignWithMargins="0"/>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AY50"/>
  <sheetViews>
    <sheetView workbookViewId="0">
      <selection activeCell="AL25" sqref="AL25"/>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34</v>
      </c>
      <c r="D12" s="8">
        <f>F12+R12+X12+AC12+AI12+AM12+AP12</f>
        <v>13</v>
      </c>
      <c r="E12" s="98">
        <v>13</v>
      </c>
      <c r="F12" s="10">
        <v>2</v>
      </c>
      <c r="G12" s="9">
        <f t="shared" ref="G12:G19" si="0">E12-SUM(H12:M12)</f>
        <v>13</v>
      </c>
      <c r="H12" s="10"/>
      <c r="I12" s="10"/>
      <c r="J12" s="10"/>
      <c r="K12" s="10"/>
      <c r="L12" s="10"/>
      <c r="M12" s="10"/>
      <c r="N12" s="10">
        <v>10</v>
      </c>
      <c r="O12" s="10"/>
      <c r="P12" s="99">
        <v>1</v>
      </c>
      <c r="Q12" s="100">
        <f>S12+T12+U12+V12</f>
        <v>0</v>
      </c>
      <c r="R12" s="10"/>
      <c r="S12" s="10"/>
      <c r="T12" s="10"/>
      <c r="U12" s="10"/>
      <c r="V12" s="101"/>
      <c r="W12" s="102">
        <v>13</v>
      </c>
      <c r="X12" s="10">
        <v>6</v>
      </c>
      <c r="Y12" s="10">
        <v>4</v>
      </c>
      <c r="Z12" s="10">
        <v>5</v>
      </c>
      <c r="AA12" s="103">
        <v>4</v>
      </c>
      <c r="AB12" s="100">
        <f>AD12+AE12+AF12+AG12</f>
        <v>0</v>
      </c>
      <c r="AC12" s="10"/>
      <c r="AD12" s="10"/>
      <c r="AE12" s="10"/>
      <c r="AF12" s="10"/>
      <c r="AG12" s="101"/>
      <c r="AH12" s="102"/>
      <c r="AI12" s="10"/>
      <c r="AJ12" s="10"/>
      <c r="AK12" s="10"/>
      <c r="AL12" s="63">
        <f>AN12</f>
        <v>0</v>
      </c>
      <c r="AM12" s="10"/>
      <c r="AN12" s="10"/>
      <c r="AO12" s="63">
        <v>8</v>
      </c>
      <c r="AP12" s="10">
        <v>5</v>
      </c>
      <c r="AQ12" s="10">
        <v>40</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45</v>
      </c>
      <c r="D17" s="8">
        <f t="shared" si="1"/>
        <v>20</v>
      </c>
      <c r="E17" s="161">
        <v>18</v>
      </c>
      <c r="F17" s="34">
        <v>6</v>
      </c>
      <c r="G17" s="9">
        <f>E17-SUM(H17:M17)</f>
        <v>17</v>
      </c>
      <c r="H17" s="34">
        <v>1</v>
      </c>
      <c r="I17" s="34">
        <v>0</v>
      </c>
      <c r="J17" s="34">
        <v>0</v>
      </c>
      <c r="K17" s="34">
        <v>0</v>
      </c>
      <c r="L17" s="34">
        <v>0</v>
      </c>
      <c r="M17" s="34">
        <v>0</v>
      </c>
      <c r="N17" s="34">
        <v>8</v>
      </c>
      <c r="O17" s="34">
        <v>1</v>
      </c>
      <c r="P17" s="105">
        <v>9</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3</v>
      </c>
      <c r="AM17" s="34">
        <v>2</v>
      </c>
      <c r="AN17" s="34">
        <v>1</v>
      </c>
      <c r="AO17" s="34">
        <v>24</v>
      </c>
      <c r="AP17" s="34">
        <v>12</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18</v>
      </c>
      <c r="D20" s="8">
        <f t="shared" si="1"/>
        <v>6</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18</v>
      </c>
      <c r="AI20" s="10">
        <v>6</v>
      </c>
      <c r="AJ20" s="10">
        <v>18</v>
      </c>
      <c r="AK20" s="10">
        <v>0</v>
      </c>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97</v>
      </c>
      <c r="D24" s="13">
        <f>SUM(D12:D23)</f>
        <v>39</v>
      </c>
      <c r="E24" s="115">
        <f>SUM(E12:E23)</f>
        <v>31</v>
      </c>
      <c r="F24" s="116">
        <f>SUM(F12:F23)</f>
        <v>8</v>
      </c>
      <c r="G24" s="116">
        <f>SUM(G12:G23)</f>
        <v>30</v>
      </c>
      <c r="H24" s="116">
        <f t="shared" ref="H24:AH24" si="2">SUM(H12:H23)</f>
        <v>1</v>
      </c>
      <c r="I24" s="116">
        <f t="shared" si="2"/>
        <v>0</v>
      </c>
      <c r="J24" s="116">
        <f t="shared" si="2"/>
        <v>0</v>
      </c>
      <c r="K24" s="116">
        <f t="shared" si="2"/>
        <v>0</v>
      </c>
      <c r="L24" s="116">
        <f t="shared" si="2"/>
        <v>0</v>
      </c>
      <c r="M24" s="116">
        <f t="shared" si="2"/>
        <v>0</v>
      </c>
      <c r="N24" s="116">
        <f t="shared" si="2"/>
        <v>18</v>
      </c>
      <c r="O24" s="116">
        <f t="shared" si="2"/>
        <v>1</v>
      </c>
      <c r="P24" s="117">
        <f t="shared" si="2"/>
        <v>10</v>
      </c>
      <c r="Q24" s="116">
        <f t="shared" si="2"/>
        <v>0</v>
      </c>
      <c r="R24" s="116">
        <f t="shared" si="2"/>
        <v>0</v>
      </c>
      <c r="S24" s="116">
        <f t="shared" si="2"/>
        <v>0</v>
      </c>
      <c r="T24" s="116">
        <f t="shared" si="2"/>
        <v>0</v>
      </c>
      <c r="U24" s="116">
        <f t="shared" si="2"/>
        <v>0</v>
      </c>
      <c r="V24" s="118">
        <f t="shared" si="2"/>
        <v>0</v>
      </c>
      <c r="W24" s="116">
        <f t="shared" si="2"/>
        <v>13</v>
      </c>
      <c r="X24" s="116">
        <f t="shared" si="2"/>
        <v>6</v>
      </c>
      <c r="Y24" s="116">
        <f t="shared" si="2"/>
        <v>4</v>
      </c>
      <c r="Z24" s="116">
        <f t="shared" si="2"/>
        <v>5</v>
      </c>
      <c r="AA24" s="116">
        <f t="shared" si="2"/>
        <v>4</v>
      </c>
      <c r="AB24" s="119">
        <f t="shared" si="2"/>
        <v>0</v>
      </c>
      <c r="AC24" s="116">
        <f t="shared" si="2"/>
        <v>0</v>
      </c>
      <c r="AD24" s="116">
        <f t="shared" si="2"/>
        <v>0</v>
      </c>
      <c r="AE24" s="116">
        <f t="shared" si="2"/>
        <v>0</v>
      </c>
      <c r="AF24" s="116">
        <f t="shared" si="2"/>
        <v>0</v>
      </c>
      <c r="AG24" s="118">
        <f t="shared" si="2"/>
        <v>0</v>
      </c>
      <c r="AH24" s="120">
        <f t="shared" si="2"/>
        <v>18</v>
      </c>
      <c r="AI24" s="13">
        <f>SUM(AI12:AI23)</f>
        <v>6</v>
      </c>
      <c r="AJ24" s="13">
        <f t="shared" ref="AJ24:AO24" si="3">SUM(AJ12:AJ23)</f>
        <v>18</v>
      </c>
      <c r="AK24" s="13">
        <f t="shared" si="3"/>
        <v>0</v>
      </c>
      <c r="AL24" s="13">
        <f t="shared" si="3"/>
        <v>3</v>
      </c>
      <c r="AM24" s="13">
        <f t="shared" si="3"/>
        <v>2</v>
      </c>
      <c r="AN24" s="13">
        <f>SUM(AN12:AN23)</f>
        <v>1</v>
      </c>
      <c r="AO24" s="13">
        <f t="shared" si="3"/>
        <v>32</v>
      </c>
      <c r="AP24" s="13">
        <f>SUM(AP12:AP23)</f>
        <v>17</v>
      </c>
      <c r="AQ24" s="14">
        <f>SUM(AQ12:AQ23)</f>
        <v>40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199" priority="8" stopIfTrue="1" operator="equal">
      <formula>0</formula>
    </cfRule>
  </conditionalFormatting>
  <conditionalFormatting sqref="AH12:AH16">
    <cfRule type="cellIs" dxfId="198" priority="7" stopIfTrue="1" operator="equal">
      <formula>0</formula>
    </cfRule>
  </conditionalFormatting>
  <conditionalFormatting sqref="AL12:AL16">
    <cfRule type="cellIs" dxfId="197" priority="6" stopIfTrue="1" operator="equal">
      <formula>0</formula>
    </cfRule>
  </conditionalFormatting>
  <conditionalFormatting sqref="AH20:AH23">
    <cfRule type="cellIs" dxfId="196" priority="5" stopIfTrue="1" operator="equal">
      <formula>0</formula>
    </cfRule>
  </conditionalFormatting>
  <conditionalFormatting sqref="W12:W16">
    <cfRule type="cellIs" dxfId="195" priority="4" stopIfTrue="1" operator="equal">
      <formula>0</formula>
    </cfRule>
  </conditionalFormatting>
  <conditionalFormatting sqref="AB12:AB16">
    <cfRule type="cellIs" dxfId="194" priority="3" stopIfTrue="1" operator="equal">
      <formula>0</formula>
    </cfRule>
  </conditionalFormatting>
  <conditionalFormatting sqref="Q12:Q16">
    <cfRule type="cellIs" dxfId="193" priority="2" stopIfTrue="1" operator="equal">
      <formula>0</formula>
    </cfRule>
  </conditionalFormatting>
  <conditionalFormatting sqref="AO12:AO16">
    <cfRule type="cellIs" dxfId="192" priority="1" stopIfTrue="1" operator="equal">
      <formula>0</formula>
    </cfRule>
  </conditionalFormatting>
  <pageMargins left="0.75" right="0.75" top="1" bottom="1" header="0.5" footer="0.5"/>
  <headerFooter alignWithMargins="0"/>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AY50"/>
  <sheetViews>
    <sheetView workbookViewId="0">
      <selection activeCell="A29" sqref="A29:AR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258</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32</v>
      </c>
      <c r="D12" s="8">
        <f>F12+R12+X12+AC12+AI12+AM12+AP12</f>
        <v>5</v>
      </c>
      <c r="E12" s="98">
        <v>20</v>
      </c>
      <c r="F12" s="10">
        <v>0</v>
      </c>
      <c r="G12" s="9">
        <f t="shared" ref="G12:G19" si="0">E12-SUM(H12:M12)</f>
        <v>17</v>
      </c>
      <c r="H12" s="10">
        <v>3</v>
      </c>
      <c r="I12" s="10"/>
      <c r="J12" s="10"/>
      <c r="K12" s="10"/>
      <c r="L12" s="10"/>
      <c r="M12" s="10"/>
      <c r="N12" s="10"/>
      <c r="O12" s="10"/>
      <c r="P12" s="99">
        <v>1</v>
      </c>
      <c r="Q12" s="100"/>
      <c r="R12" s="10"/>
      <c r="S12" s="10"/>
      <c r="T12" s="10"/>
      <c r="U12" s="10"/>
      <c r="V12" s="101"/>
      <c r="W12" s="102">
        <v>1</v>
      </c>
      <c r="X12" s="10"/>
      <c r="Y12" s="10"/>
      <c r="Z12" s="10"/>
      <c r="AA12" s="103"/>
      <c r="AB12" s="100"/>
      <c r="AC12" s="10"/>
      <c r="AD12" s="10"/>
      <c r="AE12" s="10"/>
      <c r="AF12" s="10"/>
      <c r="AG12" s="101"/>
      <c r="AH12" s="102"/>
      <c r="AI12" s="10"/>
      <c r="AJ12" s="10"/>
      <c r="AK12" s="10"/>
      <c r="AL12" s="63">
        <v>11</v>
      </c>
      <c r="AM12" s="10">
        <v>5</v>
      </c>
      <c r="AN12" s="10">
        <v>3</v>
      </c>
      <c r="AO12" s="63">
        <f>AP12</f>
        <v>0</v>
      </c>
      <c r="AP12" s="10"/>
      <c r="AQ12" s="10">
        <v>53</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37</v>
      </c>
      <c r="D17" s="8">
        <f t="shared" si="1"/>
        <v>11</v>
      </c>
      <c r="E17" s="161">
        <v>11</v>
      </c>
      <c r="F17" s="34">
        <v>1</v>
      </c>
      <c r="G17" s="9">
        <f>E17-SUM(H17:M17)</f>
        <v>4</v>
      </c>
      <c r="H17" s="34">
        <v>6</v>
      </c>
      <c r="I17" s="34">
        <v>0</v>
      </c>
      <c r="J17" s="34">
        <v>1</v>
      </c>
      <c r="K17" s="34">
        <v>0</v>
      </c>
      <c r="L17" s="34">
        <v>0</v>
      </c>
      <c r="M17" s="34">
        <v>0</v>
      </c>
      <c r="N17" s="34">
        <v>8</v>
      </c>
      <c r="O17" s="34">
        <v>0</v>
      </c>
      <c r="P17" s="105">
        <v>3</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15</v>
      </c>
      <c r="AM17" s="34">
        <v>6</v>
      </c>
      <c r="AN17" s="34">
        <v>3</v>
      </c>
      <c r="AO17" s="34">
        <v>11</v>
      </c>
      <c r="AP17" s="34">
        <v>4</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24</v>
      </c>
      <c r="D20" s="8">
        <f t="shared" si="1"/>
        <v>11</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24</v>
      </c>
      <c r="AI20" s="10">
        <v>11</v>
      </c>
      <c r="AJ20" s="10">
        <v>24</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93</v>
      </c>
      <c r="D24" s="13">
        <f>SUM(D12:D23)</f>
        <v>27</v>
      </c>
      <c r="E24" s="115">
        <f>SUM(E12:E23)</f>
        <v>31</v>
      </c>
      <c r="F24" s="116">
        <f>SUM(F12:F23)</f>
        <v>1</v>
      </c>
      <c r="G24" s="116">
        <f>SUM(G12:G23)</f>
        <v>21</v>
      </c>
      <c r="H24" s="116">
        <f t="shared" ref="H24:AH24" si="2">SUM(H12:H23)</f>
        <v>9</v>
      </c>
      <c r="I24" s="116">
        <f t="shared" si="2"/>
        <v>0</v>
      </c>
      <c r="J24" s="116">
        <f t="shared" si="2"/>
        <v>1</v>
      </c>
      <c r="K24" s="116">
        <f t="shared" si="2"/>
        <v>0</v>
      </c>
      <c r="L24" s="116">
        <f t="shared" si="2"/>
        <v>0</v>
      </c>
      <c r="M24" s="116">
        <f t="shared" si="2"/>
        <v>0</v>
      </c>
      <c r="N24" s="116">
        <f t="shared" si="2"/>
        <v>8</v>
      </c>
      <c r="O24" s="116">
        <f t="shared" si="2"/>
        <v>0</v>
      </c>
      <c r="P24" s="117">
        <f t="shared" si="2"/>
        <v>4</v>
      </c>
      <c r="Q24" s="116">
        <f t="shared" si="2"/>
        <v>0</v>
      </c>
      <c r="R24" s="116">
        <f t="shared" si="2"/>
        <v>0</v>
      </c>
      <c r="S24" s="116">
        <f t="shared" si="2"/>
        <v>0</v>
      </c>
      <c r="T24" s="116">
        <f t="shared" si="2"/>
        <v>0</v>
      </c>
      <c r="U24" s="116">
        <f t="shared" si="2"/>
        <v>0</v>
      </c>
      <c r="V24" s="118">
        <f t="shared" si="2"/>
        <v>0</v>
      </c>
      <c r="W24" s="116">
        <f t="shared" si="2"/>
        <v>1</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24</v>
      </c>
      <c r="AI24" s="13">
        <f>SUM(AI12:AI23)</f>
        <v>11</v>
      </c>
      <c r="AJ24" s="13">
        <f t="shared" ref="AJ24:AO24" si="3">SUM(AJ12:AJ23)</f>
        <v>24</v>
      </c>
      <c r="AK24" s="13">
        <f t="shared" si="3"/>
        <v>0</v>
      </c>
      <c r="AL24" s="13">
        <f t="shared" si="3"/>
        <v>26</v>
      </c>
      <c r="AM24" s="13">
        <f t="shared" si="3"/>
        <v>11</v>
      </c>
      <c r="AN24" s="13">
        <f>SUM(AN12:AN23)</f>
        <v>6</v>
      </c>
      <c r="AO24" s="13">
        <f t="shared" si="3"/>
        <v>11</v>
      </c>
      <c r="AP24" s="13">
        <f>SUM(AP12:AP23)</f>
        <v>4</v>
      </c>
      <c r="AQ24" s="14">
        <f>SUM(AQ12:AQ23)</f>
        <v>53</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191" priority="8" stopIfTrue="1" operator="equal">
      <formula>0</formula>
    </cfRule>
  </conditionalFormatting>
  <conditionalFormatting sqref="AH12:AH16">
    <cfRule type="cellIs" dxfId="190" priority="7" stopIfTrue="1" operator="equal">
      <formula>0</formula>
    </cfRule>
  </conditionalFormatting>
  <conditionalFormatting sqref="AL12:AL16">
    <cfRule type="cellIs" dxfId="189" priority="6" stopIfTrue="1" operator="equal">
      <formula>0</formula>
    </cfRule>
  </conditionalFormatting>
  <conditionalFormatting sqref="AH20:AH23">
    <cfRule type="cellIs" dxfId="188" priority="5" stopIfTrue="1" operator="equal">
      <formula>0</formula>
    </cfRule>
  </conditionalFormatting>
  <conditionalFormatting sqref="W12:W16">
    <cfRule type="cellIs" dxfId="187" priority="4" stopIfTrue="1" operator="equal">
      <formula>0</formula>
    </cfRule>
  </conditionalFormatting>
  <conditionalFormatting sqref="AB12:AB16">
    <cfRule type="cellIs" dxfId="186" priority="3" stopIfTrue="1" operator="equal">
      <formula>0</formula>
    </cfRule>
  </conditionalFormatting>
  <conditionalFormatting sqref="Q12:Q16">
    <cfRule type="cellIs" dxfId="185" priority="2" stopIfTrue="1" operator="equal">
      <formula>0</formula>
    </cfRule>
  </conditionalFormatting>
  <conditionalFormatting sqref="AO12:AO16">
    <cfRule type="cellIs" dxfId="184" priority="1" stopIfTrue="1" operator="equal">
      <formula>0</formula>
    </cfRule>
  </conditionalFormatting>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X51"/>
  <sheetViews>
    <sheetView workbookViewId="0">
      <selection activeCell="O26" sqref="O26"/>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0">
      <c r="A1" s="296" t="s">
        <v>223</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0"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0" ht="14.25" customHeight="1">
      <c r="A3" s="257" t="s">
        <v>176</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row>
    <row r="4" spans="1:50" ht="13.5" customHeight="1">
      <c r="A4" s="259" t="s">
        <v>8</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4"/>
      <c r="AS4" s="4"/>
      <c r="AT4" s="4"/>
      <c r="AU4" s="4"/>
      <c r="AV4" s="4"/>
      <c r="AW4" s="4"/>
      <c r="AX4" s="4"/>
    </row>
    <row r="5" spans="1:50" ht="13.7" customHeight="1" thickBot="1">
      <c r="A5" s="308" t="s">
        <v>0</v>
      </c>
      <c r="B5" s="308" t="s">
        <v>4</v>
      </c>
      <c r="C5" s="323" t="s">
        <v>177</v>
      </c>
      <c r="D5" s="326" t="s">
        <v>178</v>
      </c>
      <c r="E5" s="329" t="s">
        <v>188</v>
      </c>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1"/>
      <c r="AO5" s="326" t="s">
        <v>9</v>
      </c>
      <c r="AP5" s="332"/>
      <c r="AQ5" s="323" t="s">
        <v>10</v>
      </c>
      <c r="AR5" s="4"/>
      <c r="AS5" s="4"/>
      <c r="AT5" s="4"/>
      <c r="AU5" s="4"/>
      <c r="AV5" s="4"/>
      <c r="AW5" s="4"/>
      <c r="AX5" s="4"/>
    </row>
    <row r="6" spans="1:50" ht="13.7" customHeight="1" thickTop="1" thickBot="1">
      <c r="A6" s="309"/>
      <c r="B6" s="309"/>
      <c r="C6" s="324"/>
      <c r="D6" s="327"/>
      <c r="E6" s="314" t="s">
        <v>189</v>
      </c>
      <c r="F6" s="315"/>
      <c r="G6" s="315"/>
      <c r="H6" s="315"/>
      <c r="I6" s="315"/>
      <c r="J6" s="315"/>
      <c r="K6" s="315"/>
      <c r="L6" s="315"/>
      <c r="M6" s="315"/>
      <c r="N6" s="315"/>
      <c r="O6" s="315"/>
      <c r="P6" s="315"/>
      <c r="Q6" s="315"/>
      <c r="R6" s="315"/>
      <c r="S6" s="315"/>
      <c r="T6" s="315"/>
      <c r="U6" s="315"/>
      <c r="V6" s="316"/>
      <c r="W6" s="314" t="s">
        <v>190</v>
      </c>
      <c r="X6" s="315"/>
      <c r="Y6" s="315"/>
      <c r="Z6" s="315"/>
      <c r="AA6" s="315"/>
      <c r="AB6" s="315"/>
      <c r="AC6" s="315"/>
      <c r="AD6" s="315"/>
      <c r="AE6" s="315"/>
      <c r="AF6" s="315"/>
      <c r="AG6" s="316"/>
      <c r="AH6" s="231" t="s">
        <v>179</v>
      </c>
      <c r="AI6" s="232"/>
      <c r="AJ6" s="232"/>
      <c r="AK6" s="232"/>
      <c r="AL6" s="232"/>
      <c r="AM6" s="232"/>
      <c r="AN6" s="233"/>
      <c r="AO6" s="327"/>
      <c r="AP6" s="333"/>
      <c r="AQ6" s="324"/>
      <c r="AR6" s="4"/>
      <c r="AS6" s="4"/>
      <c r="AT6" s="4"/>
      <c r="AU6" s="4"/>
      <c r="AV6" s="4"/>
      <c r="AW6" s="4"/>
      <c r="AX6" s="4"/>
    </row>
    <row r="7" spans="1:50" ht="20.25" customHeight="1" thickTop="1">
      <c r="A7" s="309"/>
      <c r="B7" s="309"/>
      <c r="C7" s="324"/>
      <c r="D7" s="327"/>
      <c r="E7" s="317" t="s">
        <v>191</v>
      </c>
      <c r="F7" s="318"/>
      <c r="G7" s="318"/>
      <c r="H7" s="318"/>
      <c r="I7" s="318"/>
      <c r="J7" s="318"/>
      <c r="K7" s="318"/>
      <c r="L7" s="318"/>
      <c r="M7" s="318"/>
      <c r="N7" s="318"/>
      <c r="O7" s="318"/>
      <c r="P7" s="319"/>
      <c r="Q7" s="320" t="s">
        <v>192</v>
      </c>
      <c r="R7" s="318"/>
      <c r="S7" s="318"/>
      <c r="T7" s="318"/>
      <c r="U7" s="318"/>
      <c r="V7" s="321"/>
      <c r="W7" s="335" t="s">
        <v>193</v>
      </c>
      <c r="X7" s="336"/>
      <c r="Y7" s="336"/>
      <c r="Z7" s="336"/>
      <c r="AA7" s="337"/>
      <c r="AB7" s="338" t="s">
        <v>194</v>
      </c>
      <c r="AC7" s="336"/>
      <c r="AD7" s="336"/>
      <c r="AE7" s="336"/>
      <c r="AF7" s="336"/>
      <c r="AG7" s="339"/>
      <c r="AH7" s="234"/>
      <c r="AI7" s="235"/>
      <c r="AJ7" s="235"/>
      <c r="AK7" s="235"/>
      <c r="AL7" s="235"/>
      <c r="AM7" s="235"/>
      <c r="AN7" s="236"/>
      <c r="AO7" s="327"/>
      <c r="AP7" s="333"/>
      <c r="AQ7" s="324"/>
      <c r="AR7" s="4"/>
      <c r="AS7" s="4"/>
      <c r="AT7" s="4"/>
      <c r="AU7" s="4"/>
      <c r="AV7" s="4"/>
      <c r="AW7" s="4"/>
      <c r="AX7" s="4"/>
    </row>
    <row r="8" spans="1:50" ht="20.25" customHeight="1">
      <c r="A8" s="309"/>
      <c r="B8" s="309"/>
      <c r="C8" s="324"/>
      <c r="D8" s="327"/>
      <c r="E8" s="224" t="s">
        <v>180</v>
      </c>
      <c r="F8" s="227" t="s">
        <v>5</v>
      </c>
      <c r="G8" s="227" t="s">
        <v>11</v>
      </c>
      <c r="H8" s="322" t="s">
        <v>12</v>
      </c>
      <c r="I8" s="304"/>
      <c r="J8" s="304"/>
      <c r="K8" s="304"/>
      <c r="L8" s="304"/>
      <c r="M8" s="218"/>
      <c r="N8" s="227" t="s">
        <v>181</v>
      </c>
      <c r="O8" s="227" t="s">
        <v>195</v>
      </c>
      <c r="P8" s="305" t="s">
        <v>15</v>
      </c>
      <c r="Q8" s="254" t="s">
        <v>180</v>
      </c>
      <c r="R8" s="227" t="s">
        <v>5</v>
      </c>
      <c r="S8" s="227" t="s">
        <v>181</v>
      </c>
      <c r="T8" s="227" t="s">
        <v>195</v>
      </c>
      <c r="U8" s="227" t="s">
        <v>196</v>
      </c>
      <c r="V8" s="300" t="s">
        <v>15</v>
      </c>
      <c r="W8" s="224" t="s">
        <v>180</v>
      </c>
      <c r="X8" s="227" t="s">
        <v>5</v>
      </c>
      <c r="Y8" s="227" t="s">
        <v>181</v>
      </c>
      <c r="Z8" s="227" t="s">
        <v>195</v>
      </c>
      <c r="AA8" s="305" t="s">
        <v>15</v>
      </c>
      <c r="AB8" s="254" t="s">
        <v>180</v>
      </c>
      <c r="AC8" s="227" t="s">
        <v>5</v>
      </c>
      <c r="AD8" s="227" t="s">
        <v>181</v>
      </c>
      <c r="AE8" s="227" t="s">
        <v>195</v>
      </c>
      <c r="AF8" s="227" t="s">
        <v>196</v>
      </c>
      <c r="AG8" s="300" t="s">
        <v>15</v>
      </c>
      <c r="AH8" s="237"/>
      <c r="AI8" s="238"/>
      <c r="AJ8" s="238"/>
      <c r="AK8" s="238"/>
      <c r="AL8" s="238"/>
      <c r="AM8" s="238"/>
      <c r="AN8" s="239"/>
      <c r="AO8" s="327"/>
      <c r="AP8" s="333"/>
      <c r="AQ8" s="324"/>
      <c r="AR8" s="4"/>
      <c r="AS8" s="4"/>
      <c r="AT8" s="4"/>
      <c r="AU8" s="4"/>
      <c r="AV8" s="4"/>
      <c r="AW8" s="4"/>
      <c r="AX8" s="4"/>
    </row>
    <row r="9" spans="1:50" ht="31.7" customHeight="1">
      <c r="A9" s="309"/>
      <c r="B9" s="309"/>
      <c r="C9" s="324"/>
      <c r="D9" s="327"/>
      <c r="E9" s="225"/>
      <c r="F9" s="228"/>
      <c r="G9" s="228"/>
      <c r="H9" s="227" t="s">
        <v>165</v>
      </c>
      <c r="I9" s="227" t="s">
        <v>166</v>
      </c>
      <c r="J9" s="227" t="s">
        <v>167</v>
      </c>
      <c r="K9" s="227" t="s">
        <v>168</v>
      </c>
      <c r="L9" s="227" t="s">
        <v>169</v>
      </c>
      <c r="M9" s="227" t="s">
        <v>170</v>
      </c>
      <c r="N9" s="228"/>
      <c r="O9" s="228"/>
      <c r="P9" s="306"/>
      <c r="Q9" s="255"/>
      <c r="R9" s="228"/>
      <c r="S9" s="228"/>
      <c r="T9" s="228"/>
      <c r="U9" s="228"/>
      <c r="V9" s="301"/>
      <c r="W9" s="225"/>
      <c r="X9" s="228"/>
      <c r="Y9" s="228"/>
      <c r="Z9" s="228"/>
      <c r="AA9" s="306"/>
      <c r="AB9" s="255"/>
      <c r="AC9" s="228"/>
      <c r="AD9" s="228"/>
      <c r="AE9" s="228"/>
      <c r="AF9" s="228"/>
      <c r="AG9" s="301"/>
      <c r="AH9" s="303" t="s">
        <v>182</v>
      </c>
      <c r="AI9" s="304"/>
      <c r="AJ9" s="304"/>
      <c r="AK9" s="218"/>
      <c r="AL9" s="311" t="s">
        <v>13</v>
      </c>
      <c r="AM9" s="312"/>
      <c r="AN9" s="313"/>
      <c r="AO9" s="328"/>
      <c r="AP9" s="334"/>
      <c r="AQ9" s="324"/>
      <c r="AR9" s="4"/>
      <c r="AS9" s="295"/>
      <c r="AT9" s="295"/>
      <c r="AU9" s="295"/>
      <c r="AV9" s="4"/>
      <c r="AW9" s="4"/>
      <c r="AX9" s="4"/>
    </row>
    <row r="10" spans="1:50" ht="87" customHeight="1">
      <c r="A10" s="310"/>
      <c r="B10" s="310"/>
      <c r="C10" s="325"/>
      <c r="D10" s="328"/>
      <c r="E10" s="226"/>
      <c r="F10" s="229"/>
      <c r="G10" s="229"/>
      <c r="H10" s="229"/>
      <c r="I10" s="229"/>
      <c r="J10" s="229"/>
      <c r="K10" s="229"/>
      <c r="L10" s="229"/>
      <c r="M10" s="229"/>
      <c r="N10" s="229"/>
      <c r="O10" s="229"/>
      <c r="P10" s="307"/>
      <c r="Q10" s="256"/>
      <c r="R10" s="229"/>
      <c r="S10" s="229"/>
      <c r="T10" s="229"/>
      <c r="U10" s="229"/>
      <c r="V10" s="302"/>
      <c r="W10" s="226"/>
      <c r="X10" s="229"/>
      <c r="Y10" s="229"/>
      <c r="Z10" s="229"/>
      <c r="AA10" s="307"/>
      <c r="AB10" s="256"/>
      <c r="AC10" s="229"/>
      <c r="AD10" s="229"/>
      <c r="AE10" s="229"/>
      <c r="AF10" s="229"/>
      <c r="AG10" s="302"/>
      <c r="AH10" s="90" t="s">
        <v>14</v>
      </c>
      <c r="AI10" s="158" t="s">
        <v>5</v>
      </c>
      <c r="AJ10" s="158" t="s">
        <v>181</v>
      </c>
      <c r="AK10" s="158" t="s">
        <v>15</v>
      </c>
      <c r="AL10" s="158" t="s">
        <v>14</v>
      </c>
      <c r="AM10" s="158" t="s">
        <v>5</v>
      </c>
      <c r="AN10" s="158" t="s">
        <v>181</v>
      </c>
      <c r="AO10" s="6" t="s">
        <v>14</v>
      </c>
      <c r="AP10" s="6" t="s">
        <v>5</v>
      </c>
      <c r="AQ10" s="325"/>
      <c r="AR10" s="4"/>
      <c r="AS10" s="295"/>
      <c r="AT10" s="295"/>
      <c r="AU10" s="295"/>
      <c r="AV10" s="4"/>
      <c r="AW10" s="4"/>
      <c r="AX10" s="4"/>
    </row>
    <row r="11" spans="1:50"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S11" s="4"/>
      <c r="AT11" s="4"/>
      <c r="AU11" s="4"/>
      <c r="AV11" s="4"/>
      <c r="AW11" s="4"/>
      <c r="AX11" s="4"/>
    </row>
    <row r="12" spans="1:50" ht="12" customHeight="1">
      <c r="A12" s="2" t="s">
        <v>86</v>
      </c>
      <c r="B12" s="32" t="s">
        <v>16</v>
      </c>
      <c r="C12" s="8">
        <v>0</v>
      </c>
      <c r="D12" s="8">
        <v>0</v>
      </c>
      <c r="E12" s="98"/>
      <c r="F12" s="10"/>
      <c r="G12" s="9">
        <v>0</v>
      </c>
      <c r="H12" s="10"/>
      <c r="I12" s="10"/>
      <c r="J12" s="10"/>
      <c r="K12" s="10"/>
      <c r="L12" s="10"/>
      <c r="M12" s="10"/>
      <c r="N12" s="10"/>
      <c r="O12" s="10"/>
      <c r="P12" s="99"/>
      <c r="Q12" s="100">
        <v>0</v>
      </c>
      <c r="R12" s="10"/>
      <c r="S12" s="10"/>
      <c r="T12" s="10"/>
      <c r="U12" s="10"/>
      <c r="V12" s="101"/>
      <c r="W12" s="102">
        <v>0</v>
      </c>
      <c r="X12" s="10"/>
      <c r="Y12" s="10"/>
      <c r="Z12" s="10"/>
      <c r="AA12" s="103"/>
      <c r="AB12" s="100">
        <v>0</v>
      </c>
      <c r="AC12" s="10"/>
      <c r="AD12" s="10"/>
      <c r="AE12" s="10"/>
      <c r="AF12" s="10"/>
      <c r="AG12" s="101"/>
      <c r="AH12" s="102">
        <v>0</v>
      </c>
      <c r="AI12" s="10"/>
      <c r="AJ12" s="10"/>
      <c r="AK12" s="10"/>
      <c r="AL12" s="63">
        <v>0</v>
      </c>
      <c r="AM12" s="10"/>
      <c r="AN12" s="10"/>
      <c r="AO12" s="63">
        <v>0</v>
      </c>
      <c r="AP12" s="10"/>
      <c r="AQ12" s="10">
        <v>21</v>
      </c>
      <c r="AR12" s="4"/>
      <c r="AS12" s="4"/>
      <c r="AT12" s="4"/>
      <c r="AU12" s="4"/>
      <c r="AV12" s="4"/>
      <c r="AW12" s="4"/>
      <c r="AX12" s="4"/>
    </row>
    <row r="13" spans="1:50" ht="12" customHeight="1">
      <c r="A13" s="2" t="s">
        <v>88</v>
      </c>
      <c r="B13" s="33" t="s">
        <v>1</v>
      </c>
      <c r="C13" s="8">
        <v>0</v>
      </c>
      <c r="D13" s="8">
        <v>0</v>
      </c>
      <c r="E13" s="98"/>
      <c r="F13" s="10"/>
      <c r="G13" s="9">
        <v>0</v>
      </c>
      <c r="H13" s="10"/>
      <c r="I13" s="10"/>
      <c r="J13" s="10"/>
      <c r="K13" s="10"/>
      <c r="L13" s="10"/>
      <c r="M13" s="10"/>
      <c r="N13" s="10"/>
      <c r="O13" s="10"/>
      <c r="P13" s="99"/>
      <c r="Q13" s="100">
        <v>0</v>
      </c>
      <c r="R13" s="10"/>
      <c r="S13" s="10"/>
      <c r="T13" s="10"/>
      <c r="U13" s="10"/>
      <c r="V13" s="101"/>
      <c r="W13" s="102">
        <v>0</v>
      </c>
      <c r="X13" s="10"/>
      <c r="Y13" s="10"/>
      <c r="Z13" s="10"/>
      <c r="AA13" s="103"/>
      <c r="AB13" s="100">
        <v>0</v>
      </c>
      <c r="AC13" s="10"/>
      <c r="AD13" s="10"/>
      <c r="AE13" s="10"/>
      <c r="AF13" s="10"/>
      <c r="AG13" s="101"/>
      <c r="AH13" s="102">
        <v>0</v>
      </c>
      <c r="AI13" s="10"/>
      <c r="AJ13" s="10"/>
      <c r="AK13" s="10"/>
      <c r="AL13" s="63">
        <v>0</v>
      </c>
      <c r="AM13" s="10"/>
      <c r="AN13" s="10"/>
      <c r="AO13" s="63">
        <v>0</v>
      </c>
      <c r="AP13" s="10"/>
      <c r="AQ13" s="10"/>
      <c r="AR13" s="4"/>
      <c r="AS13" s="4"/>
      <c r="AT13" s="4"/>
      <c r="AU13" s="4"/>
      <c r="AV13" s="4"/>
      <c r="AW13" s="4"/>
      <c r="AX13" s="4"/>
    </row>
    <row r="14" spans="1:50" ht="30.75" customHeight="1">
      <c r="A14" s="2" t="s">
        <v>90</v>
      </c>
      <c r="B14" s="32" t="s">
        <v>157</v>
      </c>
      <c r="C14" s="8">
        <v>0</v>
      </c>
      <c r="D14" s="8">
        <v>0</v>
      </c>
      <c r="E14" s="98"/>
      <c r="F14" s="10"/>
      <c r="G14" s="9">
        <v>0</v>
      </c>
      <c r="H14" s="10"/>
      <c r="I14" s="10"/>
      <c r="J14" s="10"/>
      <c r="K14" s="10"/>
      <c r="L14" s="10"/>
      <c r="M14" s="10"/>
      <c r="N14" s="10"/>
      <c r="O14" s="10"/>
      <c r="P14" s="99"/>
      <c r="Q14" s="100">
        <v>0</v>
      </c>
      <c r="R14" s="10"/>
      <c r="S14" s="10"/>
      <c r="T14" s="10"/>
      <c r="U14" s="10"/>
      <c r="V14" s="101"/>
      <c r="W14" s="102">
        <v>0</v>
      </c>
      <c r="X14" s="10"/>
      <c r="Y14" s="10"/>
      <c r="Z14" s="10"/>
      <c r="AA14" s="103"/>
      <c r="AB14" s="100">
        <v>0</v>
      </c>
      <c r="AC14" s="10"/>
      <c r="AD14" s="10"/>
      <c r="AE14" s="10"/>
      <c r="AF14" s="10"/>
      <c r="AG14" s="101"/>
      <c r="AH14" s="102">
        <v>0</v>
      </c>
      <c r="AI14" s="10"/>
      <c r="AJ14" s="10"/>
      <c r="AK14" s="10"/>
      <c r="AL14" s="63">
        <v>0</v>
      </c>
      <c r="AM14" s="10"/>
      <c r="AN14" s="10"/>
      <c r="AO14" s="63">
        <v>0</v>
      </c>
      <c r="AP14" s="10"/>
      <c r="AQ14" s="10"/>
      <c r="AR14" s="4"/>
      <c r="AS14" s="4"/>
      <c r="AT14" s="4"/>
      <c r="AU14" s="4"/>
      <c r="AV14" s="4"/>
      <c r="AW14" s="4"/>
      <c r="AX14" s="4"/>
    </row>
    <row r="15" spans="1:50" ht="12.75" customHeight="1">
      <c r="A15" s="2" t="s">
        <v>92</v>
      </c>
      <c r="B15" s="32" t="s">
        <v>6</v>
      </c>
      <c r="C15" s="8">
        <v>0</v>
      </c>
      <c r="D15" s="8">
        <v>0</v>
      </c>
      <c r="E15" s="98"/>
      <c r="F15" s="10"/>
      <c r="G15" s="9">
        <v>0</v>
      </c>
      <c r="H15" s="10"/>
      <c r="I15" s="10"/>
      <c r="J15" s="10"/>
      <c r="K15" s="10"/>
      <c r="L15" s="10"/>
      <c r="M15" s="10"/>
      <c r="N15" s="10"/>
      <c r="O15" s="10"/>
      <c r="P15" s="99"/>
      <c r="Q15" s="100">
        <v>0</v>
      </c>
      <c r="R15" s="10"/>
      <c r="S15" s="10"/>
      <c r="T15" s="10"/>
      <c r="U15" s="10"/>
      <c r="V15" s="101"/>
      <c r="W15" s="102">
        <v>0</v>
      </c>
      <c r="X15" s="10"/>
      <c r="Y15" s="10"/>
      <c r="Z15" s="10"/>
      <c r="AA15" s="103"/>
      <c r="AB15" s="100">
        <v>0</v>
      </c>
      <c r="AC15" s="10"/>
      <c r="AD15" s="10"/>
      <c r="AE15" s="10"/>
      <c r="AF15" s="10"/>
      <c r="AG15" s="101"/>
      <c r="AH15" s="102">
        <v>0</v>
      </c>
      <c r="AI15" s="10"/>
      <c r="AJ15" s="10"/>
      <c r="AK15" s="10"/>
      <c r="AL15" s="63">
        <v>0</v>
      </c>
      <c r="AM15" s="10"/>
      <c r="AN15" s="10"/>
      <c r="AO15" s="63">
        <v>0</v>
      </c>
      <c r="AP15" s="10"/>
      <c r="AQ15" s="10"/>
      <c r="AR15" s="4"/>
      <c r="AS15" s="4"/>
      <c r="AT15" s="4"/>
      <c r="AU15" s="4"/>
      <c r="AV15" s="4"/>
      <c r="AW15" s="4"/>
      <c r="AX15" s="4"/>
    </row>
    <row r="16" spans="1:50" ht="30.75" customHeight="1">
      <c r="A16" s="2" t="s">
        <v>94</v>
      </c>
      <c r="B16" s="32" t="s">
        <v>7</v>
      </c>
      <c r="C16" s="8">
        <v>0</v>
      </c>
      <c r="D16" s="8">
        <v>0</v>
      </c>
      <c r="E16" s="98"/>
      <c r="F16" s="10"/>
      <c r="G16" s="9">
        <v>0</v>
      </c>
      <c r="H16" s="10"/>
      <c r="I16" s="10"/>
      <c r="J16" s="10"/>
      <c r="K16" s="10"/>
      <c r="L16" s="10"/>
      <c r="M16" s="10"/>
      <c r="N16" s="10"/>
      <c r="O16" s="10"/>
      <c r="P16" s="99"/>
      <c r="Q16" s="100">
        <v>0</v>
      </c>
      <c r="R16" s="10"/>
      <c r="S16" s="10"/>
      <c r="T16" s="10"/>
      <c r="U16" s="10"/>
      <c r="V16" s="101"/>
      <c r="W16" s="102">
        <v>0</v>
      </c>
      <c r="X16" s="10"/>
      <c r="Y16" s="10"/>
      <c r="Z16" s="10"/>
      <c r="AA16" s="103"/>
      <c r="AB16" s="100">
        <v>0</v>
      </c>
      <c r="AC16" s="10"/>
      <c r="AD16" s="10"/>
      <c r="AE16" s="10"/>
      <c r="AF16" s="10"/>
      <c r="AG16" s="101"/>
      <c r="AH16" s="102">
        <v>0</v>
      </c>
      <c r="AI16" s="10"/>
      <c r="AJ16" s="10"/>
      <c r="AK16" s="10"/>
      <c r="AL16" s="63"/>
      <c r="AM16" s="10"/>
      <c r="AN16" s="10"/>
      <c r="AO16" s="63">
        <v>0</v>
      </c>
      <c r="AP16" s="10"/>
      <c r="AQ16" s="10"/>
      <c r="AR16" s="4"/>
      <c r="AS16" s="4"/>
      <c r="AT16" s="4"/>
      <c r="AU16" s="4"/>
      <c r="AV16" s="4"/>
      <c r="AW16" s="4"/>
      <c r="AX16" s="4"/>
    </row>
    <row r="17" spans="1:50" ht="13.5" customHeight="1">
      <c r="A17" s="2" t="s">
        <v>95</v>
      </c>
      <c r="B17" s="32" t="s">
        <v>3</v>
      </c>
      <c r="C17" s="8">
        <v>0</v>
      </c>
      <c r="D17" s="8">
        <v>0</v>
      </c>
      <c r="E17" s="161">
        <v>0</v>
      </c>
      <c r="F17" s="34">
        <v>0</v>
      </c>
      <c r="G17" s="9">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4"/>
      <c r="AT17" s="4"/>
      <c r="AU17" s="4"/>
      <c r="AV17" s="4"/>
      <c r="AW17" s="4"/>
      <c r="AX17" s="4"/>
    </row>
    <row r="18" spans="1:50" ht="13.5" customHeight="1">
      <c r="A18" s="2" t="s">
        <v>97</v>
      </c>
      <c r="B18" s="32" t="s">
        <v>2</v>
      </c>
      <c r="C18" s="8">
        <v>12</v>
      </c>
      <c r="D18" s="8">
        <v>0</v>
      </c>
      <c r="E18" s="161">
        <v>6</v>
      </c>
      <c r="F18" s="34">
        <v>0</v>
      </c>
      <c r="G18" s="9">
        <v>6</v>
      </c>
      <c r="H18" s="34">
        <v>0</v>
      </c>
      <c r="I18" s="34">
        <v>0</v>
      </c>
      <c r="J18" s="34">
        <v>0</v>
      </c>
      <c r="K18" s="34">
        <v>0</v>
      </c>
      <c r="L18" s="34">
        <v>0</v>
      </c>
      <c r="M18" s="34">
        <v>0</v>
      </c>
      <c r="N18" s="34">
        <v>5</v>
      </c>
      <c r="O18" s="34">
        <v>0</v>
      </c>
      <c r="P18" s="105">
        <v>1</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6</v>
      </c>
      <c r="AM18" s="34">
        <v>0</v>
      </c>
      <c r="AN18" s="34">
        <v>5</v>
      </c>
      <c r="AO18" s="34">
        <v>0</v>
      </c>
      <c r="AP18" s="34">
        <v>0</v>
      </c>
      <c r="AQ18" s="34">
        <v>0</v>
      </c>
      <c r="AR18" s="4"/>
      <c r="AS18" s="4"/>
      <c r="AT18" s="4"/>
      <c r="AU18" s="4"/>
      <c r="AV18" s="4"/>
      <c r="AW18" s="4"/>
      <c r="AX18" s="4"/>
    </row>
    <row r="19" spans="1:50" ht="13.5" customHeight="1">
      <c r="A19" s="2" t="s">
        <v>99</v>
      </c>
      <c r="B19" s="32" t="s">
        <v>18</v>
      </c>
      <c r="C19" s="8">
        <v>0</v>
      </c>
      <c r="D19" s="8">
        <v>0</v>
      </c>
      <c r="E19" s="161">
        <v>0</v>
      </c>
      <c r="F19" s="34">
        <v>0</v>
      </c>
      <c r="G19" s="9">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4"/>
      <c r="AT19" s="4"/>
      <c r="AU19" s="4"/>
      <c r="AV19" s="4"/>
      <c r="AW19" s="4"/>
      <c r="AX19" s="4"/>
    </row>
    <row r="20" spans="1:50" ht="30.75" customHeight="1">
      <c r="A20" s="2" t="s">
        <v>101</v>
      </c>
      <c r="B20" s="33" t="s">
        <v>183</v>
      </c>
      <c r="C20" s="8">
        <v>0</v>
      </c>
      <c r="D20" s="8">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0</v>
      </c>
      <c r="AI20" s="10"/>
      <c r="AJ20" s="10"/>
      <c r="AK20" s="10"/>
      <c r="AL20" s="12"/>
      <c r="AM20" s="12"/>
      <c r="AN20" s="12"/>
      <c r="AO20" s="12"/>
      <c r="AP20" s="12"/>
      <c r="AQ20" s="12"/>
      <c r="AR20" s="4"/>
      <c r="AS20" s="4"/>
      <c r="AT20" s="4"/>
      <c r="AU20" s="4"/>
      <c r="AV20" s="4"/>
      <c r="AW20" s="4"/>
      <c r="AX20" s="4"/>
    </row>
    <row r="21" spans="1:50" ht="22.5" customHeight="1">
      <c r="A21" s="2" t="s">
        <v>105</v>
      </c>
      <c r="B21" s="33" t="s">
        <v>19</v>
      </c>
      <c r="C21" s="8">
        <v>0</v>
      </c>
      <c r="D21" s="8">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0</v>
      </c>
      <c r="AI21" s="10"/>
      <c r="AJ21" s="10"/>
      <c r="AK21" s="10"/>
      <c r="AL21" s="12"/>
      <c r="AM21" s="12"/>
      <c r="AN21" s="12"/>
      <c r="AO21" s="12"/>
      <c r="AP21" s="12"/>
      <c r="AQ21" s="12"/>
      <c r="AR21" s="4"/>
      <c r="AS21" s="4"/>
      <c r="AT21" s="4"/>
      <c r="AU21" s="4"/>
      <c r="AV21" s="4"/>
      <c r="AW21" s="4"/>
      <c r="AX21" s="4"/>
    </row>
    <row r="22" spans="1:50" ht="17.25" customHeight="1">
      <c r="A22" s="2" t="s">
        <v>106</v>
      </c>
      <c r="B22" s="64" t="s">
        <v>171</v>
      </c>
      <c r="C22" s="8">
        <v>0</v>
      </c>
      <c r="D22" s="8">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v>0</v>
      </c>
      <c r="AI22" s="10"/>
      <c r="AJ22" s="10"/>
      <c r="AK22" s="10"/>
      <c r="AL22" s="12"/>
      <c r="AM22" s="12"/>
      <c r="AN22" s="12"/>
      <c r="AO22" s="12"/>
      <c r="AP22" s="12"/>
      <c r="AQ22" s="12"/>
      <c r="AR22" s="4"/>
      <c r="AS22" s="4"/>
      <c r="AT22" s="4"/>
      <c r="AU22" s="4"/>
      <c r="AV22" s="4"/>
      <c r="AW22" s="4"/>
      <c r="AX22" s="4"/>
    </row>
    <row r="23" spans="1:50" ht="16.5" customHeight="1">
      <c r="A23" s="2" t="s">
        <v>107</v>
      </c>
      <c r="B23" s="64" t="s">
        <v>172</v>
      </c>
      <c r="C23" s="8">
        <v>0</v>
      </c>
      <c r="D23" s="8">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v>0</v>
      </c>
      <c r="AI23" s="10"/>
      <c r="AJ23" s="10"/>
      <c r="AK23" s="10"/>
      <c r="AL23" s="12"/>
      <c r="AM23" s="12"/>
      <c r="AN23" s="12"/>
      <c r="AO23" s="12"/>
      <c r="AP23" s="12"/>
      <c r="AQ23" s="12"/>
      <c r="AR23" s="4"/>
      <c r="AS23" s="4"/>
      <c r="AT23" s="4"/>
      <c r="AU23" s="4"/>
      <c r="AV23" s="4"/>
      <c r="AW23" s="4"/>
      <c r="AX23" s="4"/>
    </row>
    <row r="24" spans="1:50" ht="21.75" customHeight="1" thickBot="1">
      <c r="A24" s="281" t="s">
        <v>214</v>
      </c>
      <c r="B24" s="282"/>
      <c r="C24" s="13">
        <v>12</v>
      </c>
      <c r="D24" s="13">
        <v>0</v>
      </c>
      <c r="E24" s="115">
        <v>6</v>
      </c>
      <c r="F24" s="116">
        <v>0</v>
      </c>
      <c r="G24" s="116">
        <v>6</v>
      </c>
      <c r="H24" s="116">
        <v>0</v>
      </c>
      <c r="I24" s="116">
        <v>0</v>
      </c>
      <c r="J24" s="116">
        <v>0</v>
      </c>
      <c r="K24" s="116">
        <v>0</v>
      </c>
      <c r="L24" s="116">
        <v>0</v>
      </c>
      <c r="M24" s="116">
        <v>0</v>
      </c>
      <c r="N24" s="116">
        <v>5</v>
      </c>
      <c r="O24" s="116">
        <v>0</v>
      </c>
      <c r="P24" s="117">
        <v>1</v>
      </c>
      <c r="Q24" s="116">
        <v>0</v>
      </c>
      <c r="R24" s="116">
        <v>0</v>
      </c>
      <c r="S24" s="116">
        <v>0</v>
      </c>
      <c r="T24" s="116">
        <v>0</v>
      </c>
      <c r="U24" s="116">
        <v>0</v>
      </c>
      <c r="V24" s="118">
        <v>0</v>
      </c>
      <c r="W24" s="116">
        <v>0</v>
      </c>
      <c r="X24" s="116">
        <v>0</v>
      </c>
      <c r="Y24" s="116">
        <v>0</v>
      </c>
      <c r="Z24" s="116">
        <v>0</v>
      </c>
      <c r="AA24" s="116">
        <v>0</v>
      </c>
      <c r="AB24" s="119">
        <v>0</v>
      </c>
      <c r="AC24" s="116">
        <v>0</v>
      </c>
      <c r="AD24" s="116">
        <v>0</v>
      </c>
      <c r="AE24" s="116">
        <v>0</v>
      </c>
      <c r="AF24" s="116">
        <v>0</v>
      </c>
      <c r="AG24" s="118">
        <v>0</v>
      </c>
      <c r="AH24" s="120">
        <v>0</v>
      </c>
      <c r="AI24" s="13">
        <v>0</v>
      </c>
      <c r="AJ24" s="13">
        <v>0</v>
      </c>
      <c r="AK24" s="13">
        <v>0</v>
      </c>
      <c r="AL24" s="13">
        <v>6</v>
      </c>
      <c r="AM24" s="13">
        <v>0</v>
      </c>
      <c r="AN24" s="13">
        <v>5</v>
      </c>
      <c r="AO24" s="13">
        <v>0</v>
      </c>
      <c r="AP24" s="13">
        <v>0</v>
      </c>
      <c r="AQ24" s="14">
        <v>21</v>
      </c>
      <c r="AR24" s="4"/>
      <c r="AS24" s="4"/>
      <c r="AT24" s="4"/>
      <c r="AU24" s="4"/>
      <c r="AV24" s="4"/>
      <c r="AW24" s="4"/>
      <c r="AX24" s="4"/>
    </row>
    <row r="25" spans="1:50"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row>
    <row r="26" spans="1:50"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row>
    <row r="27" spans="1:50"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4"/>
      <c r="AT27" s="4"/>
      <c r="AU27" s="4"/>
      <c r="AV27" s="4"/>
      <c r="AW27" s="4"/>
      <c r="AX27" s="4"/>
    </row>
    <row r="28" spans="1:50">
      <c r="A28" s="3"/>
      <c r="B28" s="3"/>
      <c r="C28" s="3"/>
      <c r="D28" s="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3"/>
      <c r="AI28" s="3"/>
      <c r="AJ28" s="3"/>
      <c r="AK28" s="3"/>
      <c r="AL28" s="3"/>
      <c r="AM28" s="3"/>
      <c r="AN28" s="3"/>
      <c r="AO28" s="3"/>
      <c r="AP28" s="3"/>
      <c r="AQ28" s="3"/>
      <c r="AR28" s="3"/>
      <c r="AS28" s="4"/>
      <c r="AT28" s="4"/>
      <c r="AU28" s="4"/>
      <c r="AV28" s="4"/>
      <c r="AW28" s="4"/>
      <c r="AX28" s="4"/>
    </row>
    <row r="29" spans="1:50">
      <c r="A29" s="292" t="s">
        <v>22</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35"/>
    </row>
    <row r="30" spans="1:50" ht="41.25" customHeight="1">
      <c r="A30" s="293" t="s">
        <v>184</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0" ht="27" customHeight="1">
      <c r="A31" s="293" t="s">
        <v>198</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row>
    <row r="32" spans="1:50" ht="51.75" customHeight="1">
      <c r="A32" s="290" t="s">
        <v>185</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199</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1" customHeight="1">
      <c r="A34" s="290" t="s">
        <v>200</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ht="26.25" customHeight="1">
      <c r="A35" s="291" t="s">
        <v>201</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row>
    <row r="36" spans="1:44" customFormat="1" ht="15.75" customHeight="1">
      <c r="A36" s="299" t="s">
        <v>202</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30" customHeight="1">
      <c r="A37" s="299" t="s">
        <v>203</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row>
    <row r="38" spans="1:44" customFormat="1" ht="18" customHeight="1">
      <c r="A38" s="299" t="s">
        <v>204</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30.75" customHeight="1">
      <c r="A39" s="299" t="s">
        <v>205</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6.5" customHeight="1">
      <c r="A40" s="299" t="s">
        <v>206</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ustomFormat="1" ht="18" customHeight="1">
      <c r="A41" s="299" t="s">
        <v>207</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row>
    <row r="42" spans="1:4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row>
    <row r="43" spans="1:44">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row>
    <row r="44" spans="1:44">
      <c r="A44" s="340"/>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row>
    <row r="45" spans="1:44">
      <c r="A45" s="340"/>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row>
    <row r="46" spans="1:44">
      <c r="A46" s="340"/>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sheetData>
  <mergeCells count="70">
    <mergeCell ref="A46:AB46"/>
    <mergeCell ref="A44:AB44"/>
    <mergeCell ref="A45:AB45"/>
    <mergeCell ref="A43:Z43"/>
    <mergeCell ref="A40:AO40"/>
    <mergeCell ref="A42:AR42"/>
    <mergeCell ref="A41:AO41"/>
    <mergeCell ref="D5:D10"/>
    <mergeCell ref="E5:AN5"/>
    <mergeCell ref="AO5:AP9"/>
    <mergeCell ref="A1:AQ1"/>
    <mergeCell ref="A2:AQ2"/>
    <mergeCell ref="A3:AQ3"/>
    <mergeCell ref="A4:AQ4"/>
    <mergeCell ref="A5:A10"/>
    <mergeCell ref="W7:AA7"/>
    <mergeCell ref="AB7:AG7"/>
    <mergeCell ref="E8:E10"/>
    <mergeCell ref="F8:F10"/>
    <mergeCell ref="K9:K10"/>
    <mergeCell ref="AQ5:AQ10"/>
    <mergeCell ref="E6:V6"/>
    <mergeCell ref="W6:AG6"/>
    <mergeCell ref="AH6:AN8"/>
    <mergeCell ref="E7:P7"/>
    <mergeCell ref="Q7:V7"/>
    <mergeCell ref="W8:W10"/>
    <mergeCell ref="G8:G10"/>
    <mergeCell ref="H8:M8"/>
    <mergeCell ref="N8:N10"/>
    <mergeCell ref="V8:V10"/>
    <mergeCell ref="AS9:AU10"/>
    <mergeCell ref="A24:B24"/>
    <mergeCell ref="X8:X10"/>
    <mergeCell ref="Y8:Y10"/>
    <mergeCell ref="Z8:Z10"/>
    <mergeCell ref="AA8:AA10"/>
    <mergeCell ref="AB8:AB10"/>
    <mergeCell ref="AC8:AC10"/>
    <mergeCell ref="R8:R10"/>
    <mergeCell ref="B5:B10"/>
    <mergeCell ref="O8:O10"/>
    <mergeCell ref="P8:P10"/>
    <mergeCell ref="H9:H10"/>
    <mergeCell ref="I9:I10"/>
    <mergeCell ref="J9:J10"/>
    <mergeCell ref="AL9:AN9"/>
    <mergeCell ref="A29:AQ29"/>
    <mergeCell ref="A30:AR30"/>
    <mergeCell ref="A31:AR31"/>
    <mergeCell ref="A32:AR32"/>
    <mergeCell ref="S8:S10"/>
    <mergeCell ref="AD8:AD10"/>
    <mergeCell ref="AE8:AE10"/>
    <mergeCell ref="AF8:AF10"/>
    <mergeCell ref="AG8:AG10"/>
    <mergeCell ref="L9:L10"/>
    <mergeCell ref="M9:M10"/>
    <mergeCell ref="AH9:AK9"/>
    <mergeCell ref="Q8:Q10"/>
    <mergeCell ref="T8:T10"/>
    <mergeCell ref="U8:U10"/>
    <mergeCell ref="C5:C10"/>
    <mergeCell ref="A38:AO38"/>
    <mergeCell ref="A39:AO39"/>
    <mergeCell ref="A33:AR33"/>
    <mergeCell ref="A34:AR34"/>
    <mergeCell ref="A35:AR35"/>
    <mergeCell ref="A36:AM36"/>
    <mergeCell ref="A37:AM37"/>
  </mergeCells>
  <phoneticPr fontId="8" type="noConversion"/>
  <conditionalFormatting sqref="AL17:AQ19 H17:AG19 E17:F19">
    <cfRule type="cellIs" dxfId="478" priority="8" stopIfTrue="1" operator="equal">
      <formula>0</formula>
    </cfRule>
  </conditionalFormatting>
  <conditionalFormatting sqref="AH12:AH16">
    <cfRule type="cellIs" dxfId="477" priority="7" stopIfTrue="1" operator="equal">
      <formula>0</formula>
    </cfRule>
  </conditionalFormatting>
  <conditionalFormatting sqref="AL12:AL16">
    <cfRule type="cellIs" dxfId="476" priority="6" stopIfTrue="1" operator="equal">
      <formula>0</formula>
    </cfRule>
  </conditionalFormatting>
  <conditionalFormatting sqref="AH20:AH23">
    <cfRule type="cellIs" dxfId="475" priority="5" stopIfTrue="1" operator="equal">
      <formula>0</formula>
    </cfRule>
  </conditionalFormatting>
  <conditionalFormatting sqref="W12:W16">
    <cfRule type="cellIs" dxfId="474" priority="4" stopIfTrue="1" operator="equal">
      <formula>0</formula>
    </cfRule>
  </conditionalFormatting>
  <conditionalFormatting sqref="AB12:AB16">
    <cfRule type="cellIs" dxfId="473" priority="3" stopIfTrue="1" operator="equal">
      <formula>0</formula>
    </cfRule>
  </conditionalFormatting>
  <conditionalFormatting sqref="Q12:Q16">
    <cfRule type="cellIs" dxfId="472" priority="2" stopIfTrue="1" operator="equal">
      <formula>0</formula>
    </cfRule>
  </conditionalFormatting>
  <conditionalFormatting sqref="AO12:AO16">
    <cfRule type="cellIs" dxfId="471" priority="1" stopIfTrue="1" operator="equal">
      <formula>0</formula>
    </cfRule>
  </conditionalFormatting>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AY50"/>
  <sheetViews>
    <sheetView workbookViewId="0">
      <selection activeCell="AH9" sqref="AH9:AK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259</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52</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30</v>
      </c>
      <c r="D18" s="8">
        <f t="shared" si="1"/>
        <v>7</v>
      </c>
      <c r="E18" s="161">
        <v>19</v>
      </c>
      <c r="F18" s="34">
        <v>3</v>
      </c>
      <c r="G18" s="9">
        <f t="shared" si="0"/>
        <v>11</v>
      </c>
      <c r="H18" s="34">
        <v>3</v>
      </c>
      <c r="I18" s="34">
        <v>1</v>
      </c>
      <c r="J18" s="34">
        <v>4</v>
      </c>
      <c r="K18" s="34">
        <v>0</v>
      </c>
      <c r="L18" s="34">
        <v>0</v>
      </c>
      <c r="M18" s="34">
        <v>0</v>
      </c>
      <c r="N18" s="34">
        <v>19</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4</v>
      </c>
      <c r="AM18" s="34">
        <v>1</v>
      </c>
      <c r="AN18" s="34">
        <v>3</v>
      </c>
      <c r="AO18" s="34">
        <v>7</v>
      </c>
      <c r="AP18" s="34">
        <v>3</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30</v>
      </c>
      <c r="D24" s="13">
        <f>SUM(D12:D23)</f>
        <v>7</v>
      </c>
      <c r="E24" s="115">
        <f>SUM(E12:E23)</f>
        <v>19</v>
      </c>
      <c r="F24" s="116">
        <f>SUM(F12:F23)</f>
        <v>3</v>
      </c>
      <c r="G24" s="116">
        <f>SUM(G12:G23)</f>
        <v>11</v>
      </c>
      <c r="H24" s="116">
        <f t="shared" ref="H24:AH24" si="2">SUM(H12:H23)</f>
        <v>3</v>
      </c>
      <c r="I24" s="116">
        <f t="shared" si="2"/>
        <v>1</v>
      </c>
      <c r="J24" s="116">
        <f t="shared" si="2"/>
        <v>4</v>
      </c>
      <c r="K24" s="116">
        <f t="shared" si="2"/>
        <v>0</v>
      </c>
      <c r="L24" s="116">
        <f t="shared" si="2"/>
        <v>0</v>
      </c>
      <c r="M24" s="116">
        <f t="shared" si="2"/>
        <v>0</v>
      </c>
      <c r="N24" s="116">
        <f t="shared" si="2"/>
        <v>19</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4</v>
      </c>
      <c r="AM24" s="13">
        <f t="shared" si="3"/>
        <v>1</v>
      </c>
      <c r="AN24" s="13">
        <f>SUM(AN12:AN23)</f>
        <v>3</v>
      </c>
      <c r="AO24" s="13">
        <f t="shared" si="3"/>
        <v>7</v>
      </c>
      <c r="AP24" s="13">
        <f>SUM(AP12:AP23)</f>
        <v>3</v>
      </c>
      <c r="AQ24" s="14">
        <f>SUM(AQ12:AQ23)</f>
        <v>52</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183" priority="8" stopIfTrue="1" operator="equal">
      <formula>0</formula>
    </cfRule>
  </conditionalFormatting>
  <conditionalFormatting sqref="AH12:AH16">
    <cfRule type="cellIs" dxfId="182" priority="7" stopIfTrue="1" operator="equal">
      <formula>0</formula>
    </cfRule>
  </conditionalFormatting>
  <conditionalFormatting sqref="AL12:AL16">
    <cfRule type="cellIs" dxfId="181" priority="6" stopIfTrue="1" operator="equal">
      <formula>0</formula>
    </cfRule>
  </conditionalFormatting>
  <conditionalFormatting sqref="AH20:AH23">
    <cfRule type="cellIs" dxfId="180" priority="5" stopIfTrue="1" operator="equal">
      <formula>0</formula>
    </cfRule>
  </conditionalFormatting>
  <conditionalFormatting sqref="W12:W16">
    <cfRule type="cellIs" dxfId="179" priority="4" stopIfTrue="1" operator="equal">
      <formula>0</formula>
    </cfRule>
  </conditionalFormatting>
  <conditionalFormatting sqref="AB12:AB16">
    <cfRule type="cellIs" dxfId="178" priority="3" stopIfTrue="1" operator="equal">
      <formula>0</formula>
    </cfRule>
  </conditionalFormatting>
  <conditionalFormatting sqref="Q12:Q16">
    <cfRule type="cellIs" dxfId="177" priority="2" stopIfTrue="1" operator="equal">
      <formula>0</formula>
    </cfRule>
  </conditionalFormatting>
  <conditionalFormatting sqref="AO12:AO16">
    <cfRule type="cellIs" dxfId="176" priority="1" stopIfTrue="1" operator="equal">
      <formula>0</formula>
    </cfRule>
  </conditionalFormatting>
  <pageMargins left="0.75" right="0.75" top="1" bottom="1" header="0.5" footer="0.5"/>
  <headerFooter alignWithMargins="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AY50"/>
  <sheetViews>
    <sheetView workbookViewId="0">
      <selection activeCell="A30" sqref="A30:AR30"/>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260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9</v>
      </c>
      <c r="D12" s="8">
        <f>F12+R12+X12+AC12+AI12+AM12+AP12</f>
        <v>1</v>
      </c>
      <c r="E12" s="98">
        <v>3</v>
      </c>
      <c r="F12" s="10"/>
      <c r="G12" s="9">
        <f t="shared" ref="G12:G19" si="0">E12-SUM(H12:M12)</f>
        <v>3</v>
      </c>
      <c r="H12" s="10"/>
      <c r="I12" s="10"/>
      <c r="J12" s="10"/>
      <c r="K12" s="10"/>
      <c r="L12" s="10"/>
      <c r="M12" s="10"/>
      <c r="N12" s="10">
        <v>3</v>
      </c>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v>6</v>
      </c>
      <c r="AM12" s="10">
        <v>1</v>
      </c>
      <c r="AN12" s="10">
        <v>3</v>
      </c>
      <c r="AO12" s="63">
        <f>AP12</f>
        <v>0</v>
      </c>
      <c r="AP12" s="10"/>
      <c r="AQ12" s="10">
        <v>7</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1</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v>1</v>
      </c>
      <c r="AM16" s="10"/>
      <c r="AN16" s="10">
        <v>1</v>
      </c>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6</v>
      </c>
      <c r="D20" s="8">
        <f t="shared" si="1"/>
        <v>1</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6</v>
      </c>
      <c r="AI20" s="10">
        <v>1</v>
      </c>
      <c r="AJ20" s="10">
        <v>6</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1</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1</v>
      </c>
      <c r="AI21" s="10"/>
      <c r="AJ21" s="10">
        <v>1</v>
      </c>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17</v>
      </c>
      <c r="D24" s="13">
        <f>SUM(D12:D23)</f>
        <v>2</v>
      </c>
      <c r="E24" s="115">
        <f>SUM(E12:E23)</f>
        <v>3</v>
      </c>
      <c r="F24" s="116">
        <f>SUM(F12:F23)</f>
        <v>0</v>
      </c>
      <c r="G24" s="116">
        <f>SUM(G12:G23)</f>
        <v>3</v>
      </c>
      <c r="H24" s="116">
        <f t="shared" ref="H24:AH24" si="2">SUM(H12:H23)</f>
        <v>0</v>
      </c>
      <c r="I24" s="116">
        <f t="shared" si="2"/>
        <v>0</v>
      </c>
      <c r="J24" s="116">
        <f t="shared" si="2"/>
        <v>0</v>
      </c>
      <c r="K24" s="116">
        <f t="shared" si="2"/>
        <v>0</v>
      </c>
      <c r="L24" s="116">
        <f t="shared" si="2"/>
        <v>0</v>
      </c>
      <c r="M24" s="116">
        <f t="shared" si="2"/>
        <v>0</v>
      </c>
      <c r="N24" s="116">
        <f t="shared" si="2"/>
        <v>3</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7</v>
      </c>
      <c r="AI24" s="13">
        <f>SUM(AI12:AI23)</f>
        <v>1</v>
      </c>
      <c r="AJ24" s="13">
        <f t="shared" ref="AJ24:AO24" si="3">SUM(AJ12:AJ23)</f>
        <v>7</v>
      </c>
      <c r="AK24" s="13">
        <f t="shared" si="3"/>
        <v>0</v>
      </c>
      <c r="AL24" s="13">
        <f t="shared" si="3"/>
        <v>7</v>
      </c>
      <c r="AM24" s="13">
        <f t="shared" si="3"/>
        <v>1</v>
      </c>
      <c r="AN24" s="13">
        <f>SUM(AN12:AN23)</f>
        <v>4</v>
      </c>
      <c r="AO24" s="13">
        <f t="shared" si="3"/>
        <v>0</v>
      </c>
      <c r="AP24" s="13">
        <f>SUM(AP12:AP23)</f>
        <v>0</v>
      </c>
      <c r="AQ24" s="14">
        <f>SUM(AQ12:AQ23)</f>
        <v>7</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175" priority="8" stopIfTrue="1" operator="equal">
      <formula>0</formula>
    </cfRule>
  </conditionalFormatting>
  <conditionalFormatting sqref="AH12:AH16">
    <cfRule type="cellIs" dxfId="174" priority="7" stopIfTrue="1" operator="equal">
      <formula>0</formula>
    </cfRule>
  </conditionalFormatting>
  <conditionalFormatting sqref="AL12:AL16">
    <cfRule type="cellIs" dxfId="173" priority="6" stopIfTrue="1" operator="equal">
      <formula>0</formula>
    </cfRule>
  </conditionalFormatting>
  <conditionalFormatting sqref="AH20:AH23">
    <cfRule type="cellIs" dxfId="172" priority="5" stopIfTrue="1" operator="equal">
      <formula>0</formula>
    </cfRule>
  </conditionalFormatting>
  <conditionalFormatting sqref="W12:W16">
    <cfRule type="cellIs" dxfId="171" priority="4" stopIfTrue="1" operator="equal">
      <formula>0</formula>
    </cfRule>
  </conditionalFormatting>
  <conditionalFormatting sqref="AB12:AB16">
    <cfRule type="cellIs" dxfId="170" priority="3" stopIfTrue="1" operator="equal">
      <formula>0</formula>
    </cfRule>
  </conditionalFormatting>
  <conditionalFormatting sqref="Q12:Q16">
    <cfRule type="cellIs" dxfId="169" priority="2" stopIfTrue="1" operator="equal">
      <formula>0</formula>
    </cfRule>
  </conditionalFormatting>
  <conditionalFormatting sqref="AO12:AO16">
    <cfRule type="cellIs" dxfId="168" priority="1" stopIfTrue="1" operator="equal">
      <formula>0</formula>
    </cfRule>
  </conditionalFormatting>
  <pageMargins left="0.75" right="0.75" top="1" bottom="1" header="0.5" footer="0.5"/>
  <headerFooter alignWithMargins="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AY50"/>
  <sheetViews>
    <sheetView workbookViewId="0">
      <selection activeCell="AH9" sqref="AH9:AK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261</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23</v>
      </c>
      <c r="D12" s="8">
        <f>F12+R12+X12+AC12+AI12+AM12+AP12</f>
        <v>3</v>
      </c>
      <c r="E12" s="98">
        <v>12</v>
      </c>
      <c r="F12" s="10">
        <v>2</v>
      </c>
      <c r="G12" s="9">
        <f t="shared" ref="G12:G19" si="0">E12-SUM(H12:M12)</f>
        <v>11</v>
      </c>
      <c r="H12" s="10"/>
      <c r="I12" s="10"/>
      <c r="J12" s="10">
        <v>1</v>
      </c>
      <c r="K12" s="10"/>
      <c r="L12" s="10"/>
      <c r="M12" s="10"/>
      <c r="N12" s="10">
        <v>1</v>
      </c>
      <c r="O12" s="10"/>
      <c r="P12" s="99">
        <v>1</v>
      </c>
      <c r="Q12" s="100">
        <v>1</v>
      </c>
      <c r="R12" s="10"/>
      <c r="S12" s="10"/>
      <c r="T12" s="10"/>
      <c r="U12" s="10"/>
      <c r="V12" s="101">
        <v>1</v>
      </c>
      <c r="W12" s="102">
        <v>3</v>
      </c>
      <c r="X12" s="10"/>
      <c r="Y12" s="10">
        <v>2</v>
      </c>
      <c r="Z12" s="10"/>
      <c r="AA12" s="103">
        <v>1</v>
      </c>
      <c r="AB12" s="100">
        <v>2</v>
      </c>
      <c r="AC12" s="10"/>
      <c r="AD12" s="10"/>
      <c r="AE12" s="10"/>
      <c r="AF12" s="10"/>
      <c r="AG12" s="101">
        <v>1</v>
      </c>
      <c r="AH12" s="102">
        <f>AJ12+AK12</f>
        <v>0</v>
      </c>
      <c r="AI12" s="10"/>
      <c r="AJ12" s="10"/>
      <c r="AK12" s="10"/>
      <c r="AL12" s="63">
        <v>1</v>
      </c>
      <c r="AM12" s="10"/>
      <c r="AN12" s="10">
        <v>1</v>
      </c>
      <c r="AO12" s="63">
        <v>4</v>
      </c>
      <c r="AP12" s="10">
        <v>1</v>
      </c>
      <c r="AQ12" s="10">
        <v>16</v>
      </c>
      <c r="AR12" s="4"/>
      <c r="AS12" s="104"/>
      <c r="AT12" s="4"/>
      <c r="AU12" s="4"/>
      <c r="AV12" s="4"/>
      <c r="AW12" s="4"/>
      <c r="AX12" s="4"/>
      <c r="AY12" s="4"/>
    </row>
    <row r="13" spans="1:51" ht="12" customHeight="1">
      <c r="A13" s="2" t="s">
        <v>88</v>
      </c>
      <c r="B13" s="33" t="s">
        <v>1</v>
      </c>
      <c r="C13" s="8">
        <f t="shared" ref="C13:D23" si="1">E13+Q13+W13+AB13+AH13+AL13+AO13</f>
        <v>30</v>
      </c>
      <c r="D13" s="8">
        <f t="shared" si="1"/>
        <v>16</v>
      </c>
      <c r="E13" s="98"/>
      <c r="F13" s="10"/>
      <c r="G13" s="9">
        <f t="shared" si="0"/>
        <v>0</v>
      </c>
      <c r="H13" s="10"/>
      <c r="I13" s="10"/>
      <c r="J13" s="10"/>
      <c r="K13" s="10"/>
      <c r="L13" s="10"/>
      <c r="M13" s="10"/>
      <c r="N13" s="10"/>
      <c r="O13" s="10"/>
      <c r="P13" s="99"/>
      <c r="Q13" s="100">
        <f>S13+T13+U13+V13</f>
        <v>0</v>
      </c>
      <c r="R13" s="10"/>
      <c r="S13" s="10"/>
      <c r="T13" s="10"/>
      <c r="U13" s="10"/>
      <c r="V13" s="101"/>
      <c r="W13" s="102">
        <v>2</v>
      </c>
      <c r="X13" s="10"/>
      <c r="Y13" s="10">
        <v>2</v>
      </c>
      <c r="Z13" s="10"/>
      <c r="AA13" s="103"/>
      <c r="AB13" s="100">
        <v>4</v>
      </c>
      <c r="AC13" s="10">
        <v>1</v>
      </c>
      <c r="AD13" s="10">
        <v>1</v>
      </c>
      <c r="AE13" s="10">
        <v>3</v>
      </c>
      <c r="AF13" s="10"/>
      <c r="AG13" s="101"/>
      <c r="AH13" s="102">
        <f>AJ13+AK13</f>
        <v>0</v>
      </c>
      <c r="AI13" s="10"/>
      <c r="AJ13" s="10"/>
      <c r="AK13" s="10"/>
      <c r="AL13" s="63">
        <v>7</v>
      </c>
      <c r="AM13" s="10">
        <v>2</v>
      </c>
      <c r="AN13" s="10">
        <v>3</v>
      </c>
      <c r="AO13" s="63">
        <v>17</v>
      </c>
      <c r="AP13" s="10">
        <v>13</v>
      </c>
      <c r="AQ13" s="10">
        <v>2</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29</v>
      </c>
      <c r="D17" s="8">
        <f t="shared" si="1"/>
        <v>8</v>
      </c>
      <c r="E17" s="161">
        <v>13</v>
      </c>
      <c r="F17" s="34">
        <v>3</v>
      </c>
      <c r="G17" s="9">
        <f>E17-SUM(H17:M17)</f>
        <v>7</v>
      </c>
      <c r="H17" s="34">
        <v>2</v>
      </c>
      <c r="I17" s="34">
        <v>2</v>
      </c>
      <c r="J17" s="34">
        <v>2</v>
      </c>
      <c r="K17" s="34">
        <v>0</v>
      </c>
      <c r="L17" s="34">
        <v>0</v>
      </c>
      <c r="M17" s="34">
        <v>0</v>
      </c>
      <c r="N17" s="34">
        <v>9</v>
      </c>
      <c r="O17" s="34">
        <v>2</v>
      </c>
      <c r="P17" s="105">
        <v>2</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3</v>
      </c>
      <c r="AM17" s="34">
        <v>0</v>
      </c>
      <c r="AN17" s="34">
        <v>2</v>
      </c>
      <c r="AO17" s="34">
        <v>13</v>
      </c>
      <c r="AP17" s="34">
        <v>5</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16</v>
      </c>
      <c r="D20" s="8">
        <f t="shared" si="1"/>
        <v>6</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16</v>
      </c>
      <c r="AI20" s="10">
        <v>6</v>
      </c>
      <c r="AJ20" s="10">
        <v>16</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1</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1</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99</v>
      </c>
      <c r="D24" s="13">
        <f>SUM(D12:D23)</f>
        <v>33</v>
      </c>
      <c r="E24" s="115">
        <f>SUM(E12:E23)</f>
        <v>25</v>
      </c>
      <c r="F24" s="116">
        <f>SUM(F12:F23)</f>
        <v>5</v>
      </c>
      <c r="G24" s="116">
        <f>SUM(G12:G23)</f>
        <v>18</v>
      </c>
      <c r="H24" s="116">
        <f t="shared" ref="H24:AH24" si="2">SUM(H12:H23)</f>
        <v>2</v>
      </c>
      <c r="I24" s="116">
        <f t="shared" si="2"/>
        <v>2</v>
      </c>
      <c r="J24" s="116">
        <f t="shared" si="2"/>
        <v>3</v>
      </c>
      <c r="K24" s="116">
        <f t="shared" si="2"/>
        <v>0</v>
      </c>
      <c r="L24" s="116">
        <f t="shared" si="2"/>
        <v>0</v>
      </c>
      <c r="M24" s="116">
        <f t="shared" si="2"/>
        <v>0</v>
      </c>
      <c r="N24" s="116">
        <f t="shared" si="2"/>
        <v>10</v>
      </c>
      <c r="O24" s="116">
        <f t="shared" si="2"/>
        <v>2</v>
      </c>
      <c r="P24" s="117">
        <f t="shared" si="2"/>
        <v>3</v>
      </c>
      <c r="Q24" s="116">
        <f t="shared" si="2"/>
        <v>1</v>
      </c>
      <c r="R24" s="116">
        <f t="shared" si="2"/>
        <v>0</v>
      </c>
      <c r="S24" s="116">
        <f t="shared" si="2"/>
        <v>0</v>
      </c>
      <c r="T24" s="116">
        <f t="shared" si="2"/>
        <v>0</v>
      </c>
      <c r="U24" s="116">
        <f t="shared" si="2"/>
        <v>0</v>
      </c>
      <c r="V24" s="118">
        <f t="shared" si="2"/>
        <v>1</v>
      </c>
      <c r="W24" s="116">
        <f t="shared" si="2"/>
        <v>5</v>
      </c>
      <c r="X24" s="116">
        <f t="shared" si="2"/>
        <v>0</v>
      </c>
      <c r="Y24" s="116">
        <f t="shared" si="2"/>
        <v>4</v>
      </c>
      <c r="Z24" s="116">
        <f t="shared" si="2"/>
        <v>0</v>
      </c>
      <c r="AA24" s="116">
        <f t="shared" si="2"/>
        <v>1</v>
      </c>
      <c r="AB24" s="119">
        <f t="shared" si="2"/>
        <v>6</v>
      </c>
      <c r="AC24" s="116">
        <f t="shared" si="2"/>
        <v>1</v>
      </c>
      <c r="AD24" s="116">
        <f t="shared" si="2"/>
        <v>1</v>
      </c>
      <c r="AE24" s="116">
        <f t="shared" si="2"/>
        <v>3</v>
      </c>
      <c r="AF24" s="116">
        <f t="shared" si="2"/>
        <v>0</v>
      </c>
      <c r="AG24" s="118">
        <f t="shared" si="2"/>
        <v>1</v>
      </c>
      <c r="AH24" s="120">
        <f t="shared" si="2"/>
        <v>17</v>
      </c>
      <c r="AI24" s="13">
        <f>SUM(AI12:AI23)</f>
        <v>6</v>
      </c>
      <c r="AJ24" s="13">
        <f t="shared" ref="AJ24:AO24" si="3">SUM(AJ12:AJ23)</f>
        <v>16</v>
      </c>
      <c r="AK24" s="13">
        <f t="shared" si="3"/>
        <v>0</v>
      </c>
      <c r="AL24" s="13">
        <f t="shared" si="3"/>
        <v>11</v>
      </c>
      <c r="AM24" s="13">
        <f t="shared" si="3"/>
        <v>2</v>
      </c>
      <c r="AN24" s="13">
        <f>SUM(AN12:AN23)</f>
        <v>6</v>
      </c>
      <c r="AO24" s="13">
        <f t="shared" si="3"/>
        <v>34</v>
      </c>
      <c r="AP24" s="13">
        <f>SUM(AP12:AP23)</f>
        <v>19</v>
      </c>
      <c r="AQ24" s="14">
        <f>SUM(AQ12:AQ23)</f>
        <v>18</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167" priority="8" stopIfTrue="1" operator="equal">
      <formula>0</formula>
    </cfRule>
  </conditionalFormatting>
  <conditionalFormatting sqref="AH12:AH16">
    <cfRule type="cellIs" dxfId="166" priority="7" stopIfTrue="1" operator="equal">
      <formula>0</formula>
    </cfRule>
  </conditionalFormatting>
  <conditionalFormatting sqref="AL12:AL16">
    <cfRule type="cellIs" dxfId="165" priority="6" stopIfTrue="1" operator="equal">
      <formula>0</formula>
    </cfRule>
  </conditionalFormatting>
  <conditionalFormatting sqref="AH20:AH23">
    <cfRule type="cellIs" dxfId="164" priority="5" stopIfTrue="1" operator="equal">
      <formula>0</formula>
    </cfRule>
  </conditionalFormatting>
  <conditionalFormatting sqref="W12:W16">
    <cfRule type="cellIs" dxfId="163" priority="4" stopIfTrue="1" operator="equal">
      <formula>0</formula>
    </cfRule>
  </conditionalFormatting>
  <conditionalFormatting sqref="AB12:AB16">
    <cfRule type="cellIs" dxfId="162" priority="3" stopIfTrue="1" operator="equal">
      <formula>0</formula>
    </cfRule>
  </conditionalFormatting>
  <conditionalFormatting sqref="Q12:Q16">
    <cfRule type="cellIs" dxfId="161" priority="2" stopIfTrue="1" operator="equal">
      <formula>0</formula>
    </cfRule>
  </conditionalFormatting>
  <conditionalFormatting sqref="AO12:AO16">
    <cfRule type="cellIs" dxfId="160" priority="1" stopIfTrue="1" operator="equal">
      <formula>0</formula>
    </cfRule>
  </conditionalFormatting>
  <pageMargins left="0.75" right="0.75" top="1" bottom="1" header="0.5" footer="0.5"/>
  <headerFooter alignWithMargins="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A1:AX50"/>
  <sheetViews>
    <sheetView workbookViewId="0">
      <selection activeCell="AH9" sqref="AH9:AK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0">
      <c r="A1" s="296" t="s">
        <v>262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0"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0"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0"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row>
    <row r="5" spans="1:50"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row>
    <row r="6" spans="1:50"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row>
    <row r="7" spans="1:50"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row>
    <row r="8" spans="1:50"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row>
    <row r="9" spans="1:50"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c r="AT9" s="295"/>
      <c r="AU9" s="295"/>
      <c r="AV9" s="4"/>
      <c r="AW9" s="4"/>
      <c r="AX9" s="4"/>
    </row>
    <row r="10" spans="1:50"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4"/>
      <c r="AW10" s="4"/>
      <c r="AX10" s="4"/>
    </row>
    <row r="11" spans="1:50"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S11" s="4"/>
      <c r="AT11" s="4"/>
      <c r="AU11" s="4"/>
      <c r="AV11" s="4"/>
      <c r="AW11" s="4"/>
      <c r="AX11" s="4"/>
    </row>
    <row r="12" spans="1:50" ht="12" customHeight="1">
      <c r="A12" s="2" t="s">
        <v>86</v>
      </c>
      <c r="B12" s="32" t="s">
        <v>16</v>
      </c>
      <c r="C12" s="8">
        <f>E12+Q12+W12+AB12+AH12+AL12+AO12</f>
        <v>4</v>
      </c>
      <c r="D12" s="8">
        <f>F12+R12+X12+AC12+AI12+AM12+AP12</f>
        <v>0</v>
      </c>
      <c r="E12" s="98">
        <v>4</v>
      </c>
      <c r="F12" s="10"/>
      <c r="G12" s="9">
        <f t="shared" ref="G12:G19" si="0">E12-SUM(H12:M12)</f>
        <v>2</v>
      </c>
      <c r="H12" s="10"/>
      <c r="I12" s="10"/>
      <c r="J12" s="10">
        <v>2</v>
      </c>
      <c r="K12" s="10"/>
      <c r="L12" s="10"/>
      <c r="M12" s="10"/>
      <c r="N12" s="10">
        <v>3</v>
      </c>
      <c r="O12" s="10"/>
      <c r="P12" s="99">
        <v>1</v>
      </c>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c r="AR12" s="4"/>
      <c r="AS12" s="4"/>
      <c r="AT12" s="4"/>
      <c r="AU12" s="4"/>
      <c r="AV12" s="4"/>
      <c r="AW12" s="4"/>
      <c r="AX12" s="4"/>
    </row>
    <row r="13" spans="1:50"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4"/>
      <c r="AT13" s="4"/>
      <c r="AU13" s="4"/>
      <c r="AV13" s="4"/>
      <c r="AW13" s="4"/>
      <c r="AX13" s="4"/>
    </row>
    <row r="14" spans="1:50"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4"/>
      <c r="AT14" s="4"/>
      <c r="AU14" s="4"/>
      <c r="AV14" s="4"/>
      <c r="AW14" s="4"/>
      <c r="AX14" s="4"/>
    </row>
    <row r="15" spans="1:50"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4"/>
      <c r="AT15" s="4"/>
      <c r="AU15" s="4"/>
      <c r="AV15" s="4"/>
      <c r="AW15" s="4"/>
      <c r="AX15" s="4"/>
    </row>
    <row r="16" spans="1:50"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4"/>
      <c r="AT16" s="4"/>
      <c r="AU16" s="4"/>
      <c r="AV16" s="4"/>
      <c r="AW16" s="4"/>
      <c r="AX16" s="4"/>
    </row>
    <row r="17" spans="1:50"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4"/>
      <c r="AT17" s="4"/>
      <c r="AU17" s="4"/>
      <c r="AV17" s="4"/>
      <c r="AW17" s="4"/>
      <c r="AX17" s="4"/>
    </row>
    <row r="18" spans="1:50" ht="13.5" customHeight="1">
      <c r="A18" s="2" t="s">
        <v>97</v>
      </c>
      <c r="B18" s="32" t="s">
        <v>2</v>
      </c>
      <c r="C18" s="8">
        <f t="shared" si="1"/>
        <v>33</v>
      </c>
      <c r="D18" s="8">
        <f t="shared" si="1"/>
        <v>17</v>
      </c>
      <c r="E18" s="161">
        <v>13</v>
      </c>
      <c r="F18" s="34">
        <v>3</v>
      </c>
      <c r="G18" s="9">
        <f t="shared" si="0"/>
        <v>13</v>
      </c>
      <c r="H18" s="34">
        <v>0</v>
      </c>
      <c r="I18" s="34">
        <v>0</v>
      </c>
      <c r="J18" s="34">
        <v>0</v>
      </c>
      <c r="K18" s="34">
        <v>0</v>
      </c>
      <c r="L18" s="34">
        <v>0</v>
      </c>
      <c r="M18" s="34">
        <v>0</v>
      </c>
      <c r="N18" s="34">
        <v>12</v>
      </c>
      <c r="O18" s="34">
        <v>0</v>
      </c>
      <c r="P18" s="105">
        <v>1</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3</v>
      </c>
      <c r="AM18" s="34">
        <v>2</v>
      </c>
      <c r="AN18" s="34">
        <v>3</v>
      </c>
      <c r="AO18" s="34">
        <v>17</v>
      </c>
      <c r="AP18" s="34">
        <v>12</v>
      </c>
      <c r="AQ18" s="34">
        <v>0</v>
      </c>
      <c r="AR18" s="4"/>
      <c r="AS18" s="4"/>
      <c r="AT18" s="4"/>
      <c r="AU18" s="4"/>
      <c r="AV18" s="4"/>
      <c r="AW18" s="4"/>
      <c r="AX18" s="4"/>
    </row>
    <row r="19" spans="1:50"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4"/>
      <c r="AT19" s="4"/>
      <c r="AU19" s="4"/>
      <c r="AV19" s="4"/>
      <c r="AW19" s="4"/>
      <c r="AX19" s="4"/>
    </row>
    <row r="20" spans="1:50" ht="30.75" customHeight="1">
      <c r="A20" s="2" t="s">
        <v>101</v>
      </c>
      <c r="B20" s="33" t="s">
        <v>183</v>
      </c>
      <c r="C20" s="8">
        <f>E20+Q20+W20+AB20+AH20+AL20+AO20</f>
        <v>20</v>
      </c>
      <c r="D20" s="8">
        <f t="shared" si="1"/>
        <v>5</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20</v>
      </c>
      <c r="AI20" s="10">
        <v>5</v>
      </c>
      <c r="AJ20" s="10">
        <v>20</v>
      </c>
      <c r="AK20" s="10"/>
      <c r="AL20" s="12"/>
      <c r="AM20" s="12"/>
      <c r="AN20" s="12"/>
      <c r="AO20" s="12"/>
      <c r="AP20" s="12"/>
      <c r="AQ20" s="12"/>
      <c r="AR20" s="4"/>
      <c r="AS20" s="4"/>
      <c r="AT20" s="4"/>
      <c r="AU20" s="4"/>
      <c r="AV20" s="4"/>
      <c r="AW20" s="4"/>
      <c r="AX20" s="4"/>
    </row>
    <row r="21" spans="1:50" ht="22.5" customHeight="1">
      <c r="A21" s="2" t="s">
        <v>105</v>
      </c>
      <c r="B21" s="33" t="s">
        <v>19</v>
      </c>
      <c r="C21" s="8">
        <f>E21+Q21+W21+AB21+AH21+AL21+AO21</f>
        <v>1</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1</v>
      </c>
      <c r="AI21" s="10"/>
      <c r="AJ21" s="10">
        <v>1</v>
      </c>
      <c r="AK21" s="10"/>
      <c r="AL21" s="12"/>
      <c r="AM21" s="12"/>
      <c r="AN21" s="12"/>
      <c r="AO21" s="12"/>
      <c r="AP21" s="12"/>
      <c r="AQ21" s="12"/>
      <c r="AR21" s="4"/>
      <c r="AS21" s="4"/>
      <c r="AT21" s="4"/>
      <c r="AU21" s="4"/>
      <c r="AV21" s="4"/>
      <c r="AW21" s="4"/>
      <c r="AX21" s="4"/>
    </row>
    <row r="22" spans="1:50"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4"/>
      <c r="AT22" s="4"/>
      <c r="AU22" s="4"/>
      <c r="AV22" s="4"/>
      <c r="AW22" s="4"/>
      <c r="AX22" s="4"/>
    </row>
    <row r="23" spans="1:50"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4"/>
      <c r="AT23" s="4"/>
      <c r="AU23" s="4"/>
      <c r="AV23" s="4"/>
      <c r="AW23" s="4"/>
      <c r="AX23" s="4"/>
    </row>
    <row r="24" spans="1:50" ht="21.75" customHeight="1" thickBot="1">
      <c r="A24" s="281" t="s">
        <v>214</v>
      </c>
      <c r="B24" s="282"/>
      <c r="C24" s="13">
        <f>SUM(C12:C23)</f>
        <v>58</v>
      </c>
      <c r="D24" s="13">
        <f>SUM(D12:D23)</f>
        <v>22</v>
      </c>
      <c r="E24" s="115">
        <f>SUM(E12:E23)</f>
        <v>17</v>
      </c>
      <c r="F24" s="116">
        <f>SUM(F12:F23)</f>
        <v>3</v>
      </c>
      <c r="G24" s="116">
        <f>SUM(G12:G23)</f>
        <v>15</v>
      </c>
      <c r="H24" s="116">
        <f t="shared" ref="H24:AH24" si="2">SUM(H12:H23)</f>
        <v>0</v>
      </c>
      <c r="I24" s="116">
        <f t="shared" si="2"/>
        <v>0</v>
      </c>
      <c r="J24" s="116">
        <f t="shared" si="2"/>
        <v>2</v>
      </c>
      <c r="K24" s="116">
        <f t="shared" si="2"/>
        <v>0</v>
      </c>
      <c r="L24" s="116">
        <f t="shared" si="2"/>
        <v>0</v>
      </c>
      <c r="M24" s="116">
        <f t="shared" si="2"/>
        <v>0</v>
      </c>
      <c r="N24" s="116">
        <f t="shared" si="2"/>
        <v>15</v>
      </c>
      <c r="O24" s="116">
        <f t="shared" si="2"/>
        <v>0</v>
      </c>
      <c r="P24" s="117">
        <f t="shared" si="2"/>
        <v>2</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21</v>
      </c>
      <c r="AI24" s="13">
        <f>SUM(AI12:AI23)</f>
        <v>5</v>
      </c>
      <c r="AJ24" s="13">
        <f t="shared" ref="AJ24:AO24" si="3">SUM(AJ12:AJ23)</f>
        <v>21</v>
      </c>
      <c r="AK24" s="13">
        <f t="shared" si="3"/>
        <v>0</v>
      </c>
      <c r="AL24" s="13">
        <f t="shared" si="3"/>
        <v>3</v>
      </c>
      <c r="AM24" s="13">
        <f t="shared" si="3"/>
        <v>2</v>
      </c>
      <c r="AN24" s="13">
        <f>SUM(AN12:AN23)</f>
        <v>3</v>
      </c>
      <c r="AO24" s="13">
        <f t="shared" si="3"/>
        <v>17</v>
      </c>
      <c r="AP24" s="13">
        <f>SUM(AP12:AP23)</f>
        <v>12</v>
      </c>
      <c r="AQ24" s="14">
        <f>SUM(AQ12:AQ23)</f>
        <v>0</v>
      </c>
      <c r="AR24" s="4"/>
      <c r="AS24" s="4"/>
      <c r="AT24" s="4"/>
      <c r="AU24" s="4"/>
      <c r="AV24" s="4"/>
      <c r="AW24" s="4"/>
      <c r="AX24" s="4"/>
    </row>
    <row r="25" spans="1:50"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row>
    <row r="26" spans="1:50"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row>
    <row r="27" spans="1:50"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row>
    <row r="28" spans="1:50">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0"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0"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0"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0"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row>
    <row r="43" spans="1:44">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row>
    <row r="44" spans="1:44">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row>
    <row r="45" spans="1:44">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row>
    <row r="49" spans="1:44">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row>
    <row r="50" spans="1:44">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row>
  </sheetData>
  <mergeCells count="70">
    <mergeCell ref="A41:AR41"/>
    <mergeCell ref="A42:AR42"/>
    <mergeCell ref="A43:AR43"/>
    <mergeCell ref="A36:AM36"/>
    <mergeCell ref="A37:AO37"/>
    <mergeCell ref="A38:AO38"/>
    <mergeCell ref="A39:AO39"/>
    <mergeCell ref="A40:AO40"/>
    <mergeCell ref="A31:AR31"/>
    <mergeCell ref="A32:AR32"/>
    <mergeCell ref="A33:AR33"/>
    <mergeCell ref="A34:AR34"/>
    <mergeCell ref="A35:AM35"/>
    <mergeCell ref="A28:AQ28"/>
    <mergeCell ref="A29:AR29"/>
    <mergeCell ref="A30:AR30"/>
    <mergeCell ref="AH9:AK9"/>
    <mergeCell ref="AL9:AN9"/>
    <mergeCell ref="AS9:AU10"/>
    <mergeCell ref="A24:B24"/>
    <mergeCell ref="AF8:AF10"/>
    <mergeCell ref="AG8:AG10"/>
    <mergeCell ref="H9:H10"/>
    <mergeCell ref="I9:I10"/>
    <mergeCell ref="Z8:Z10"/>
    <mergeCell ref="AA8:AA10"/>
    <mergeCell ref="N8:N10"/>
    <mergeCell ref="O8:O10"/>
    <mergeCell ref="P8:P10"/>
    <mergeCell ref="Q8:Q10"/>
    <mergeCell ref="V8:V10"/>
    <mergeCell ref="W8:W10"/>
    <mergeCell ref="X8:X10"/>
    <mergeCell ref="Y8:Y10"/>
    <mergeCell ref="J9:J10"/>
    <mergeCell ref="K9:K10"/>
    <mergeCell ref="L9:L10"/>
    <mergeCell ref="M9:M10"/>
    <mergeCell ref="A1:AQ1"/>
    <mergeCell ref="A2:AQ2"/>
    <mergeCell ref="A3:AQ3"/>
    <mergeCell ref="A4:AQ4"/>
    <mergeCell ref="A5:A10"/>
    <mergeCell ref="B5:B10"/>
    <mergeCell ref="C5:C10"/>
    <mergeCell ref="D5:D10"/>
    <mergeCell ref="R8:R10"/>
    <mergeCell ref="S8:S10"/>
    <mergeCell ref="W6:AG6"/>
    <mergeCell ref="AH6:AN8"/>
    <mergeCell ref="E7:P7"/>
    <mergeCell ref="Q7:V7"/>
    <mergeCell ref="W7:AA7"/>
    <mergeCell ref="AB7:AG7"/>
    <mergeCell ref="E5:AN5"/>
    <mergeCell ref="AO5:AP9"/>
    <mergeCell ref="A44:AR44"/>
    <mergeCell ref="A45:AR45"/>
    <mergeCell ref="G8:G10"/>
    <mergeCell ref="H8:M8"/>
    <mergeCell ref="E8:E10"/>
    <mergeCell ref="F8:F10"/>
    <mergeCell ref="AQ5:AQ10"/>
    <mergeCell ref="E6:V6"/>
    <mergeCell ref="AB8:AB10"/>
    <mergeCell ref="AC8:AC10"/>
    <mergeCell ref="AD8:AD10"/>
    <mergeCell ref="AE8:AE10"/>
    <mergeCell ref="T8:T10"/>
    <mergeCell ref="U8:U10"/>
  </mergeCells>
  <phoneticPr fontId="8" type="noConversion"/>
  <conditionalFormatting sqref="AL17:AQ19 H17:AG19 E17:F19">
    <cfRule type="cellIs" dxfId="159" priority="8" stopIfTrue="1" operator="equal">
      <formula>0</formula>
    </cfRule>
  </conditionalFormatting>
  <conditionalFormatting sqref="AH12:AH16">
    <cfRule type="cellIs" dxfId="158" priority="7" stopIfTrue="1" operator="equal">
      <formula>0</formula>
    </cfRule>
  </conditionalFormatting>
  <conditionalFormatting sqref="AL12:AL16">
    <cfRule type="cellIs" dxfId="157" priority="6" stopIfTrue="1" operator="equal">
      <formula>0</formula>
    </cfRule>
  </conditionalFormatting>
  <conditionalFormatting sqref="AH20:AH23">
    <cfRule type="cellIs" dxfId="156" priority="5" stopIfTrue="1" operator="equal">
      <formula>0</formula>
    </cfRule>
  </conditionalFormatting>
  <conditionalFormatting sqref="W12:W16">
    <cfRule type="cellIs" dxfId="155" priority="4" stopIfTrue="1" operator="equal">
      <formula>0</formula>
    </cfRule>
  </conditionalFormatting>
  <conditionalFormatting sqref="AB12:AB16">
    <cfRule type="cellIs" dxfId="154" priority="3" stopIfTrue="1" operator="equal">
      <formula>0</formula>
    </cfRule>
  </conditionalFormatting>
  <conditionalFormatting sqref="Q12:Q16">
    <cfRule type="cellIs" dxfId="153" priority="2" stopIfTrue="1" operator="equal">
      <formula>0</formula>
    </cfRule>
  </conditionalFormatting>
  <conditionalFormatting sqref="AO12:AO16">
    <cfRule type="cellIs" dxfId="152" priority="1" stopIfTrue="1" operator="equal">
      <formula>0</formula>
    </cfRule>
  </conditionalFormatting>
  <pageMargins left="0.75" right="0.75" top="1" bottom="1" header="0.5" footer="0.5"/>
  <pageSetup paperSize="9" orientation="portrait" r:id="rId1"/>
  <headerFooter alignWithMargins="0"/>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AY50"/>
  <sheetViews>
    <sheetView workbookViewId="0">
      <selection activeCell="A29" sqref="A29:AR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263</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v>0</v>
      </c>
      <c r="AI12" s="10"/>
      <c r="AJ12" s="10"/>
      <c r="AK12" s="10"/>
      <c r="AL12" s="63">
        <v>0</v>
      </c>
      <c r="AM12" s="10"/>
      <c r="AN12" s="10"/>
      <c r="AO12" s="63">
        <v>0</v>
      </c>
      <c r="AP12" s="10"/>
      <c r="AQ12" s="10">
        <v>25</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v>0</v>
      </c>
      <c r="AI13" s="10"/>
      <c r="AJ13" s="10"/>
      <c r="AK13" s="10"/>
      <c r="AL13" s="63">
        <v>0</v>
      </c>
      <c r="AM13" s="10"/>
      <c r="AN13" s="10"/>
      <c r="AO13" s="63">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v>0</v>
      </c>
      <c r="AI14" s="10"/>
      <c r="AJ14" s="10"/>
      <c r="AK14" s="10"/>
      <c r="AL14" s="63">
        <v>0</v>
      </c>
      <c r="AM14" s="10"/>
      <c r="AN14" s="10"/>
      <c r="AO14" s="63">
        <v>0</v>
      </c>
      <c r="AP14" s="10"/>
      <c r="AQ14" s="10">
        <v>3</v>
      </c>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v>0</v>
      </c>
      <c r="AI15" s="10"/>
      <c r="AJ15" s="10"/>
      <c r="AK15" s="10"/>
      <c r="AL15" s="63">
        <v>0</v>
      </c>
      <c r="AM15" s="10"/>
      <c r="AN15" s="10"/>
      <c r="AO15" s="63">
        <v>0</v>
      </c>
      <c r="AP15" s="10"/>
      <c r="AQ15" s="10"/>
      <c r="AR15" s="4"/>
      <c r="AS15" s="104"/>
      <c r="AT15" s="4"/>
      <c r="AU15" s="4"/>
      <c r="AV15" s="4"/>
      <c r="AW15" s="4"/>
      <c r="AX15" s="4"/>
      <c r="AY15" s="4"/>
    </row>
    <row r="16" spans="1:51" ht="30.75" customHeight="1">
      <c r="A16" s="2" t="s">
        <v>94</v>
      </c>
      <c r="B16" s="32" t="s">
        <v>7</v>
      </c>
      <c r="C16" s="8">
        <f t="shared" si="1"/>
        <v>30</v>
      </c>
      <c r="D16" s="8">
        <f t="shared" si="1"/>
        <v>9</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v>30</v>
      </c>
      <c r="AI16" s="10">
        <v>9</v>
      </c>
      <c r="AJ16" s="10">
        <v>30</v>
      </c>
      <c r="AK16" s="10"/>
      <c r="AL16" s="63">
        <v>0</v>
      </c>
      <c r="AM16" s="10"/>
      <c r="AN16" s="10"/>
      <c r="AO16" s="63">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19</v>
      </c>
      <c r="D18" s="8">
        <f t="shared" si="1"/>
        <v>7</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10</v>
      </c>
      <c r="X18" s="34">
        <v>2</v>
      </c>
      <c r="Y18" s="34">
        <v>7</v>
      </c>
      <c r="Z18" s="34">
        <v>1</v>
      </c>
      <c r="AA18" s="105">
        <v>2</v>
      </c>
      <c r="AB18" s="106">
        <v>0</v>
      </c>
      <c r="AC18" s="34">
        <v>0</v>
      </c>
      <c r="AD18" s="34">
        <v>0</v>
      </c>
      <c r="AE18" s="34">
        <v>0</v>
      </c>
      <c r="AF18" s="34">
        <v>0</v>
      </c>
      <c r="AG18" s="107">
        <v>0</v>
      </c>
      <c r="AH18" s="109"/>
      <c r="AI18" s="12"/>
      <c r="AJ18" s="12"/>
      <c r="AK18" s="12"/>
      <c r="AL18" s="34">
        <v>0</v>
      </c>
      <c r="AM18" s="34">
        <v>0</v>
      </c>
      <c r="AN18" s="34">
        <v>0</v>
      </c>
      <c r="AO18" s="34">
        <v>9</v>
      </c>
      <c r="AP18" s="34">
        <v>5</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49</v>
      </c>
      <c r="D24" s="13">
        <f>SUM(D12:D23)</f>
        <v>16</v>
      </c>
      <c r="E24" s="115">
        <f>SUM(E12:E23)</f>
        <v>0</v>
      </c>
      <c r="F24" s="116">
        <f>SUM(F12:F23)</f>
        <v>0</v>
      </c>
      <c r="G24" s="116">
        <f>SUM(G12:G23)</f>
        <v>0</v>
      </c>
      <c r="H24" s="116">
        <f t="shared" ref="H24:AH24" si="2">SUM(H12:H23)</f>
        <v>0</v>
      </c>
      <c r="I24" s="116">
        <f t="shared" si="2"/>
        <v>0</v>
      </c>
      <c r="J24" s="116">
        <f t="shared" si="2"/>
        <v>0</v>
      </c>
      <c r="K24" s="116">
        <f t="shared" si="2"/>
        <v>0</v>
      </c>
      <c r="L24" s="116">
        <f t="shared" si="2"/>
        <v>0</v>
      </c>
      <c r="M24" s="116">
        <f t="shared" si="2"/>
        <v>0</v>
      </c>
      <c r="N24" s="116">
        <f t="shared" si="2"/>
        <v>0</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10</v>
      </c>
      <c r="X24" s="116">
        <f t="shared" si="2"/>
        <v>2</v>
      </c>
      <c r="Y24" s="116">
        <f t="shared" si="2"/>
        <v>7</v>
      </c>
      <c r="Z24" s="116">
        <f t="shared" si="2"/>
        <v>1</v>
      </c>
      <c r="AA24" s="116">
        <f t="shared" si="2"/>
        <v>2</v>
      </c>
      <c r="AB24" s="119">
        <f t="shared" si="2"/>
        <v>0</v>
      </c>
      <c r="AC24" s="116">
        <f t="shared" si="2"/>
        <v>0</v>
      </c>
      <c r="AD24" s="116">
        <f t="shared" si="2"/>
        <v>0</v>
      </c>
      <c r="AE24" s="116">
        <f t="shared" si="2"/>
        <v>0</v>
      </c>
      <c r="AF24" s="116">
        <f t="shared" si="2"/>
        <v>0</v>
      </c>
      <c r="AG24" s="118">
        <f t="shared" si="2"/>
        <v>0</v>
      </c>
      <c r="AH24" s="120">
        <f t="shared" si="2"/>
        <v>30</v>
      </c>
      <c r="AI24" s="13">
        <f>SUM(AI12:AI23)</f>
        <v>9</v>
      </c>
      <c r="AJ24" s="13">
        <f t="shared" ref="AJ24:AO24" si="3">SUM(AJ12:AJ23)</f>
        <v>30</v>
      </c>
      <c r="AK24" s="13">
        <f t="shared" si="3"/>
        <v>0</v>
      </c>
      <c r="AL24" s="13">
        <f t="shared" si="3"/>
        <v>0</v>
      </c>
      <c r="AM24" s="13">
        <f t="shared" si="3"/>
        <v>0</v>
      </c>
      <c r="AN24" s="13">
        <f>SUM(AN12:AN23)</f>
        <v>0</v>
      </c>
      <c r="AO24" s="13">
        <f t="shared" si="3"/>
        <v>9</v>
      </c>
      <c r="AP24" s="13">
        <f>SUM(AP12:AP23)</f>
        <v>5</v>
      </c>
      <c r="AQ24" s="14">
        <f>SUM(AQ12:AQ23)</f>
        <v>28</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7">
    <mergeCell ref="O8:O10"/>
    <mergeCell ref="E8:E10"/>
    <mergeCell ref="S8:S10"/>
    <mergeCell ref="U8:U10"/>
    <mergeCell ref="A32:AR32"/>
    <mergeCell ref="AH9:AK9"/>
    <mergeCell ref="AL9:AN9"/>
    <mergeCell ref="A28:AQ28"/>
    <mergeCell ref="A29:AR29"/>
    <mergeCell ref="A30:AR30"/>
    <mergeCell ref="A1:AQ1"/>
    <mergeCell ref="A2:AQ2"/>
    <mergeCell ref="A3:AQ3"/>
    <mergeCell ref="A4:AQ4"/>
    <mergeCell ref="A5:A10"/>
    <mergeCell ref="B5:B10"/>
    <mergeCell ref="C5:C10"/>
    <mergeCell ref="D5:D10"/>
    <mergeCell ref="T8:T10"/>
    <mergeCell ref="E5:AN5"/>
    <mergeCell ref="AO5:AP9"/>
    <mergeCell ref="AQ5:AQ10"/>
    <mergeCell ref="E6:V6"/>
    <mergeCell ref="W6:AG6"/>
    <mergeCell ref="AH6:AN8"/>
    <mergeCell ref="E7:P7"/>
    <mergeCell ref="Q7:V7"/>
    <mergeCell ref="W7:AA7"/>
    <mergeCell ref="AB7:AG7"/>
    <mergeCell ref="AF8:AF10"/>
    <mergeCell ref="F8:F10"/>
    <mergeCell ref="AG8:AG10"/>
    <mergeCell ref="V8:V10"/>
    <mergeCell ref="W8:W10"/>
    <mergeCell ref="X8:X10"/>
    <mergeCell ref="Y8:Y10"/>
    <mergeCell ref="Z8:Z10"/>
    <mergeCell ref="AA8:AA10"/>
    <mergeCell ref="AE8:AE10"/>
    <mergeCell ref="P8:P10"/>
    <mergeCell ref="Q8:Q10"/>
    <mergeCell ref="R8:R10"/>
    <mergeCell ref="AS9:AV10"/>
    <mergeCell ref="A24:B24"/>
    <mergeCell ref="H9:H10"/>
    <mergeCell ref="I9:I10"/>
    <mergeCell ref="J9:J10"/>
    <mergeCell ref="K9:K10"/>
    <mergeCell ref="L9:L10"/>
    <mergeCell ref="M9:M10"/>
    <mergeCell ref="AB8:AB10"/>
    <mergeCell ref="AC8:AC10"/>
    <mergeCell ref="AD8:AD10"/>
    <mergeCell ref="G8:G10"/>
    <mergeCell ref="H8:M8"/>
    <mergeCell ref="N8:N10"/>
    <mergeCell ref="A31:AR31"/>
    <mergeCell ref="A41:AR41"/>
    <mergeCell ref="A42:AR42"/>
    <mergeCell ref="A35:AM35"/>
    <mergeCell ref="A36:AM36"/>
    <mergeCell ref="A37:AO37"/>
    <mergeCell ref="A38:AO38"/>
    <mergeCell ref="A39:AO39"/>
    <mergeCell ref="A40:AO40"/>
    <mergeCell ref="A33:AR33"/>
    <mergeCell ref="A34:AR34"/>
  </mergeCells>
  <phoneticPr fontId="8" type="noConversion"/>
  <conditionalFormatting sqref="AL17:AQ19 H17:AG19 E17:F19">
    <cfRule type="cellIs" dxfId="151" priority="8" stopIfTrue="1" operator="equal">
      <formula>0</formula>
    </cfRule>
  </conditionalFormatting>
  <conditionalFormatting sqref="AH12:AH16">
    <cfRule type="cellIs" dxfId="150" priority="7" stopIfTrue="1" operator="equal">
      <formula>0</formula>
    </cfRule>
  </conditionalFormatting>
  <conditionalFormatting sqref="AL12:AL16">
    <cfRule type="cellIs" dxfId="149" priority="6" stopIfTrue="1" operator="equal">
      <formula>0</formula>
    </cfRule>
  </conditionalFormatting>
  <conditionalFormatting sqref="AH20:AH23">
    <cfRule type="cellIs" dxfId="148" priority="5" stopIfTrue="1" operator="equal">
      <formula>0</formula>
    </cfRule>
  </conditionalFormatting>
  <conditionalFormatting sqref="W12:W16">
    <cfRule type="cellIs" dxfId="147" priority="4" stopIfTrue="1" operator="equal">
      <formula>0</formula>
    </cfRule>
  </conditionalFormatting>
  <conditionalFormatting sqref="AB12:AB16">
    <cfRule type="cellIs" dxfId="146" priority="3" stopIfTrue="1" operator="equal">
      <formula>0</formula>
    </cfRule>
  </conditionalFormatting>
  <conditionalFormatting sqref="Q12:Q16">
    <cfRule type="cellIs" dxfId="145" priority="2" stopIfTrue="1" operator="equal">
      <formula>0</formula>
    </cfRule>
  </conditionalFormatting>
  <conditionalFormatting sqref="AO12:AO16">
    <cfRule type="cellIs" dxfId="144" priority="1" stopIfTrue="1" operator="equal">
      <formula>0</formula>
    </cfRule>
  </conditionalFormatting>
  <pageMargins left="0.75" right="0.75" top="1" bottom="1" header="0.5" footer="0.5"/>
  <headerFooter alignWithMargins="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AY50"/>
  <sheetViews>
    <sheetView workbookViewId="0">
      <selection activeCell="A29" sqref="A29:AR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264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50</v>
      </c>
      <c r="D12" s="8">
        <f>F12+R12+X12+AC12+AI12+AM12+AP12</f>
        <v>10</v>
      </c>
      <c r="E12" s="98">
        <v>31</v>
      </c>
      <c r="F12" s="10">
        <v>8</v>
      </c>
      <c r="G12" s="9">
        <f t="shared" ref="G12:G19" si="0">E12-SUM(H12:M12)</f>
        <v>9</v>
      </c>
      <c r="H12" s="10">
        <v>4</v>
      </c>
      <c r="I12" s="10"/>
      <c r="J12" s="10">
        <v>12</v>
      </c>
      <c r="K12" s="10">
        <v>1</v>
      </c>
      <c r="L12" s="10">
        <v>5</v>
      </c>
      <c r="M12" s="10"/>
      <c r="N12" s="10">
        <v>19</v>
      </c>
      <c r="O12" s="10"/>
      <c r="P12" s="99">
        <v>7</v>
      </c>
      <c r="Q12" s="100">
        <v>7</v>
      </c>
      <c r="R12" s="10"/>
      <c r="S12" s="10">
        <v>2</v>
      </c>
      <c r="T12" s="10"/>
      <c r="U12" s="10"/>
      <c r="V12" s="101">
        <v>2</v>
      </c>
      <c r="W12" s="102">
        <v>9</v>
      </c>
      <c r="X12" s="10">
        <v>2</v>
      </c>
      <c r="Y12" s="10">
        <v>7</v>
      </c>
      <c r="Z12" s="10"/>
      <c r="AA12" s="103"/>
      <c r="AB12" s="100">
        <v>3</v>
      </c>
      <c r="AC12" s="10"/>
      <c r="AD12" s="10"/>
      <c r="AE12" s="10"/>
      <c r="AF12" s="10"/>
      <c r="AG12" s="101">
        <v>2</v>
      </c>
      <c r="AH12" s="102">
        <f>AJ12+AK12</f>
        <v>0</v>
      </c>
      <c r="AI12" s="10"/>
      <c r="AJ12" s="10"/>
      <c r="AK12" s="10"/>
      <c r="AL12" s="63">
        <f>AN12</f>
        <v>0</v>
      </c>
      <c r="AM12" s="10"/>
      <c r="AN12" s="10"/>
      <c r="AO12" s="63">
        <f>AP12</f>
        <v>0</v>
      </c>
      <c r="AP12" s="10"/>
      <c r="AQ12" s="10">
        <v>16</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294</v>
      </c>
      <c r="D17" s="8">
        <f t="shared" si="1"/>
        <v>124</v>
      </c>
      <c r="E17" s="161">
        <v>140</v>
      </c>
      <c r="F17" s="34">
        <v>43</v>
      </c>
      <c r="G17" s="9">
        <f>E17-SUM(H17:M17)</f>
        <v>48</v>
      </c>
      <c r="H17" s="34">
        <v>27</v>
      </c>
      <c r="I17" s="34">
        <v>13</v>
      </c>
      <c r="J17" s="34">
        <v>36</v>
      </c>
      <c r="K17" s="34">
        <v>8</v>
      </c>
      <c r="L17" s="34">
        <v>8</v>
      </c>
      <c r="M17" s="34">
        <v>0</v>
      </c>
      <c r="N17" s="34">
        <v>82</v>
      </c>
      <c r="O17" s="34">
        <v>0</v>
      </c>
      <c r="P17" s="105">
        <v>15</v>
      </c>
      <c r="Q17" s="106">
        <v>3</v>
      </c>
      <c r="R17" s="34">
        <v>0</v>
      </c>
      <c r="S17" s="34">
        <v>0</v>
      </c>
      <c r="T17" s="34">
        <v>0</v>
      </c>
      <c r="U17" s="34">
        <v>1</v>
      </c>
      <c r="V17" s="107">
        <v>0</v>
      </c>
      <c r="W17" s="108">
        <v>1</v>
      </c>
      <c r="X17" s="34">
        <v>0</v>
      </c>
      <c r="Y17" s="34">
        <v>1</v>
      </c>
      <c r="Z17" s="34">
        <v>0</v>
      </c>
      <c r="AA17" s="105">
        <v>0</v>
      </c>
      <c r="AB17" s="106">
        <v>0</v>
      </c>
      <c r="AC17" s="34">
        <v>0</v>
      </c>
      <c r="AD17" s="34">
        <v>0</v>
      </c>
      <c r="AE17" s="34">
        <v>0</v>
      </c>
      <c r="AF17" s="34">
        <v>0</v>
      </c>
      <c r="AG17" s="107">
        <v>0</v>
      </c>
      <c r="AH17" s="109"/>
      <c r="AI17" s="12"/>
      <c r="AJ17" s="12"/>
      <c r="AK17" s="12"/>
      <c r="AL17" s="34">
        <v>16</v>
      </c>
      <c r="AM17" s="34">
        <v>6</v>
      </c>
      <c r="AN17" s="34">
        <v>16</v>
      </c>
      <c r="AO17" s="34">
        <v>134</v>
      </c>
      <c r="AP17" s="34">
        <v>75</v>
      </c>
      <c r="AQ17" s="34">
        <v>0</v>
      </c>
      <c r="AR17" s="4"/>
      <c r="AS17" s="104"/>
      <c r="AT17" s="4"/>
      <c r="AU17" s="4"/>
      <c r="AV17" s="4"/>
      <c r="AW17" s="4"/>
      <c r="AX17" s="4"/>
      <c r="AY17" s="4"/>
    </row>
    <row r="18" spans="1:51" ht="13.5" customHeight="1">
      <c r="A18" s="2" t="s">
        <v>97</v>
      </c>
      <c r="B18" s="32" t="s">
        <v>2</v>
      </c>
      <c r="C18" s="8">
        <f t="shared" si="1"/>
        <v>27</v>
      </c>
      <c r="D18" s="8">
        <f t="shared" si="1"/>
        <v>7</v>
      </c>
      <c r="E18" s="161">
        <v>27</v>
      </c>
      <c r="F18" s="34">
        <v>7</v>
      </c>
      <c r="G18" s="9">
        <f t="shared" si="0"/>
        <v>5</v>
      </c>
      <c r="H18" s="34">
        <v>2</v>
      </c>
      <c r="I18" s="34">
        <v>1</v>
      </c>
      <c r="J18" s="34">
        <v>15</v>
      </c>
      <c r="K18" s="34">
        <v>1</v>
      </c>
      <c r="L18" s="34">
        <v>3</v>
      </c>
      <c r="M18" s="34">
        <v>0</v>
      </c>
      <c r="N18" s="34">
        <v>27</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371</v>
      </c>
      <c r="D24" s="13">
        <f>SUM(D12:D23)</f>
        <v>141</v>
      </c>
      <c r="E24" s="115">
        <f>SUM(E12:E23)</f>
        <v>198</v>
      </c>
      <c r="F24" s="116">
        <f>SUM(F12:F23)</f>
        <v>58</v>
      </c>
      <c r="G24" s="116">
        <f>SUM(G12:G23)</f>
        <v>62</v>
      </c>
      <c r="H24" s="116">
        <f t="shared" ref="H24:AH24" si="2">SUM(H12:H23)</f>
        <v>33</v>
      </c>
      <c r="I24" s="116">
        <f t="shared" si="2"/>
        <v>14</v>
      </c>
      <c r="J24" s="116">
        <f t="shared" si="2"/>
        <v>63</v>
      </c>
      <c r="K24" s="116">
        <f t="shared" si="2"/>
        <v>10</v>
      </c>
      <c r="L24" s="116">
        <f t="shared" si="2"/>
        <v>16</v>
      </c>
      <c r="M24" s="116">
        <f t="shared" si="2"/>
        <v>0</v>
      </c>
      <c r="N24" s="116">
        <f t="shared" si="2"/>
        <v>128</v>
      </c>
      <c r="O24" s="116">
        <f t="shared" si="2"/>
        <v>0</v>
      </c>
      <c r="P24" s="117">
        <f t="shared" si="2"/>
        <v>22</v>
      </c>
      <c r="Q24" s="116">
        <f t="shared" si="2"/>
        <v>10</v>
      </c>
      <c r="R24" s="116">
        <f t="shared" si="2"/>
        <v>0</v>
      </c>
      <c r="S24" s="116">
        <f t="shared" si="2"/>
        <v>2</v>
      </c>
      <c r="T24" s="116">
        <f t="shared" si="2"/>
        <v>0</v>
      </c>
      <c r="U24" s="116">
        <f t="shared" si="2"/>
        <v>1</v>
      </c>
      <c r="V24" s="118">
        <f t="shared" si="2"/>
        <v>2</v>
      </c>
      <c r="W24" s="116">
        <f t="shared" si="2"/>
        <v>10</v>
      </c>
      <c r="X24" s="116">
        <f t="shared" si="2"/>
        <v>2</v>
      </c>
      <c r="Y24" s="116">
        <f t="shared" si="2"/>
        <v>8</v>
      </c>
      <c r="Z24" s="116">
        <f t="shared" si="2"/>
        <v>0</v>
      </c>
      <c r="AA24" s="116">
        <f t="shared" si="2"/>
        <v>0</v>
      </c>
      <c r="AB24" s="119">
        <f t="shared" si="2"/>
        <v>3</v>
      </c>
      <c r="AC24" s="116">
        <f t="shared" si="2"/>
        <v>0</v>
      </c>
      <c r="AD24" s="116">
        <f t="shared" si="2"/>
        <v>0</v>
      </c>
      <c r="AE24" s="116">
        <f t="shared" si="2"/>
        <v>0</v>
      </c>
      <c r="AF24" s="116">
        <f t="shared" si="2"/>
        <v>0</v>
      </c>
      <c r="AG24" s="118">
        <f t="shared" si="2"/>
        <v>2</v>
      </c>
      <c r="AH24" s="120">
        <f t="shared" si="2"/>
        <v>0</v>
      </c>
      <c r="AI24" s="13">
        <f>SUM(AI12:AI23)</f>
        <v>0</v>
      </c>
      <c r="AJ24" s="13">
        <f t="shared" ref="AJ24:AO24" si="3">SUM(AJ12:AJ23)</f>
        <v>0</v>
      </c>
      <c r="AK24" s="13">
        <f t="shared" si="3"/>
        <v>0</v>
      </c>
      <c r="AL24" s="13">
        <f t="shared" si="3"/>
        <v>16</v>
      </c>
      <c r="AM24" s="13">
        <f t="shared" si="3"/>
        <v>6</v>
      </c>
      <c r="AN24" s="13">
        <f>SUM(AN12:AN23)</f>
        <v>16</v>
      </c>
      <c r="AO24" s="13">
        <f t="shared" si="3"/>
        <v>134</v>
      </c>
      <c r="AP24" s="13">
        <f>SUM(AP12:AP23)</f>
        <v>75</v>
      </c>
      <c r="AQ24" s="14">
        <f>SUM(AQ12:AQ23)</f>
        <v>16</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row>
    <row r="44" spans="1:44">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row>
    <row r="45" spans="1:44">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143" priority="8" stopIfTrue="1" operator="equal">
      <formula>0</formula>
    </cfRule>
  </conditionalFormatting>
  <conditionalFormatting sqref="AH12:AH16">
    <cfRule type="cellIs" dxfId="142" priority="7" stopIfTrue="1" operator="equal">
      <formula>0</formula>
    </cfRule>
  </conditionalFormatting>
  <conditionalFormatting sqref="AL12:AL16">
    <cfRule type="cellIs" dxfId="141" priority="6" stopIfTrue="1" operator="equal">
      <formula>0</formula>
    </cfRule>
  </conditionalFormatting>
  <conditionalFormatting sqref="AH20:AH23">
    <cfRule type="cellIs" dxfId="140" priority="5" stopIfTrue="1" operator="equal">
      <formula>0</formula>
    </cfRule>
  </conditionalFormatting>
  <conditionalFormatting sqref="W12:W16">
    <cfRule type="cellIs" dxfId="139" priority="4" stopIfTrue="1" operator="equal">
      <formula>0</formula>
    </cfRule>
  </conditionalFormatting>
  <conditionalFormatting sqref="AB12:AB16">
    <cfRule type="cellIs" dxfId="138" priority="3" stopIfTrue="1" operator="equal">
      <formula>0</formula>
    </cfRule>
  </conditionalFormatting>
  <conditionalFormatting sqref="Q12:Q16">
    <cfRule type="cellIs" dxfId="137" priority="2" stopIfTrue="1" operator="equal">
      <formula>0</formula>
    </cfRule>
  </conditionalFormatting>
  <conditionalFormatting sqref="AO12:AO16">
    <cfRule type="cellIs" dxfId="136" priority="1" stopIfTrue="1" operator="equal">
      <formula>0</formula>
    </cfRule>
  </conditionalFormatting>
  <pageMargins left="0.75" right="0.75" top="1" bottom="1" header="0.5" footer="0.5"/>
  <headerFooter alignWithMargins="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AY50"/>
  <sheetViews>
    <sheetView workbookViewId="0">
      <selection activeCell="AH9" sqref="AH9:AK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265</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43</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29</v>
      </c>
      <c r="D18" s="8">
        <f t="shared" si="1"/>
        <v>4</v>
      </c>
      <c r="E18" s="161">
        <v>16</v>
      </c>
      <c r="F18" s="34">
        <v>0</v>
      </c>
      <c r="G18" s="9">
        <f t="shared" si="0"/>
        <v>4</v>
      </c>
      <c r="H18" s="34">
        <v>8</v>
      </c>
      <c r="I18" s="34">
        <v>0</v>
      </c>
      <c r="J18" s="34">
        <v>3</v>
      </c>
      <c r="K18" s="34">
        <v>0</v>
      </c>
      <c r="L18" s="34">
        <v>1</v>
      </c>
      <c r="M18" s="34">
        <v>0</v>
      </c>
      <c r="N18" s="34">
        <v>15</v>
      </c>
      <c r="O18" s="34">
        <v>1</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4</v>
      </c>
      <c r="AM18" s="34">
        <v>1</v>
      </c>
      <c r="AN18" s="34">
        <v>3</v>
      </c>
      <c r="AO18" s="34">
        <v>9</v>
      </c>
      <c r="AP18" s="34">
        <v>3</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29</v>
      </c>
      <c r="D24" s="13">
        <f>SUM(D12:D23)</f>
        <v>4</v>
      </c>
      <c r="E24" s="115">
        <f>SUM(E12:E23)</f>
        <v>16</v>
      </c>
      <c r="F24" s="116">
        <f>SUM(F12:F23)</f>
        <v>0</v>
      </c>
      <c r="G24" s="116">
        <f>SUM(G12:G23)</f>
        <v>4</v>
      </c>
      <c r="H24" s="116">
        <f t="shared" ref="H24:AH24" si="2">SUM(H12:H23)</f>
        <v>8</v>
      </c>
      <c r="I24" s="116">
        <f t="shared" si="2"/>
        <v>0</v>
      </c>
      <c r="J24" s="116">
        <f t="shared" si="2"/>
        <v>3</v>
      </c>
      <c r="K24" s="116">
        <f t="shared" si="2"/>
        <v>0</v>
      </c>
      <c r="L24" s="116">
        <f t="shared" si="2"/>
        <v>1</v>
      </c>
      <c r="M24" s="116">
        <f t="shared" si="2"/>
        <v>0</v>
      </c>
      <c r="N24" s="116">
        <f t="shared" si="2"/>
        <v>15</v>
      </c>
      <c r="O24" s="116">
        <f t="shared" si="2"/>
        <v>1</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4</v>
      </c>
      <c r="AM24" s="13">
        <f t="shared" si="3"/>
        <v>1</v>
      </c>
      <c r="AN24" s="13">
        <f>SUM(AN12:AN23)</f>
        <v>3</v>
      </c>
      <c r="AO24" s="13">
        <f t="shared" si="3"/>
        <v>9</v>
      </c>
      <c r="AP24" s="13">
        <f>SUM(AP12:AP23)</f>
        <v>3</v>
      </c>
      <c r="AQ24" s="14">
        <f>SUM(AQ12:AQ23)</f>
        <v>43</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2:AR32"/>
    <mergeCell ref="A40:AO40"/>
    <mergeCell ref="A41:AR41"/>
    <mergeCell ref="A34:AR34"/>
    <mergeCell ref="A35:AM35"/>
    <mergeCell ref="A36:AM36"/>
    <mergeCell ref="A37:AO37"/>
    <mergeCell ref="A38:AO38"/>
    <mergeCell ref="A39:AO39"/>
    <mergeCell ref="A28:AQ28"/>
    <mergeCell ref="A29:AR29"/>
    <mergeCell ref="A30:AR30"/>
    <mergeCell ref="A31:AR31"/>
    <mergeCell ref="AS9:AV10"/>
    <mergeCell ref="A24:B24"/>
    <mergeCell ref="H9:H10"/>
    <mergeCell ref="I9:I10"/>
    <mergeCell ref="J9:J10"/>
    <mergeCell ref="K9:K10"/>
    <mergeCell ref="AB8:AB10"/>
    <mergeCell ref="AC8:AC10"/>
    <mergeCell ref="AD8:AD10"/>
    <mergeCell ref="AE8:AE10"/>
    <mergeCell ref="P8:P10"/>
    <mergeCell ref="Q8:Q10"/>
    <mergeCell ref="A1:AQ1"/>
    <mergeCell ref="A2:AQ2"/>
    <mergeCell ref="A3:AQ3"/>
    <mergeCell ref="A4:AQ4"/>
    <mergeCell ref="A5:A10"/>
    <mergeCell ref="B5:B10"/>
    <mergeCell ref="C5:C10"/>
    <mergeCell ref="D5:D10"/>
    <mergeCell ref="T8:T10"/>
    <mergeCell ref="U8:U10"/>
    <mergeCell ref="AQ5:AQ10"/>
    <mergeCell ref="E6:V6"/>
    <mergeCell ref="W6:AG6"/>
    <mergeCell ref="R8:R10"/>
    <mergeCell ref="S8:S10"/>
    <mergeCell ref="X8:X10"/>
    <mergeCell ref="A33:AR33"/>
    <mergeCell ref="E5:AN5"/>
    <mergeCell ref="AO5:AP9"/>
    <mergeCell ref="G8:G10"/>
    <mergeCell ref="H8:M8"/>
    <mergeCell ref="N8:N10"/>
    <mergeCell ref="O8:O10"/>
    <mergeCell ref="E8:E10"/>
    <mergeCell ref="F8:F10"/>
    <mergeCell ref="W7:AA7"/>
    <mergeCell ref="AB7:AG7"/>
    <mergeCell ref="AF8:AF10"/>
    <mergeCell ref="AA8:AA10"/>
    <mergeCell ref="L9:L10"/>
    <mergeCell ref="M9:M10"/>
    <mergeCell ref="AG8:AG10"/>
    <mergeCell ref="V8:V10"/>
    <mergeCell ref="W8:W10"/>
    <mergeCell ref="AH6:AN8"/>
    <mergeCell ref="E7:P7"/>
    <mergeCell ref="Q7:V7"/>
    <mergeCell ref="Y8:Y10"/>
    <mergeCell ref="Z8:Z10"/>
    <mergeCell ref="AH9:AK9"/>
    <mergeCell ref="AL9:AN9"/>
  </mergeCells>
  <phoneticPr fontId="8" type="noConversion"/>
  <conditionalFormatting sqref="AL17:AQ19 H17:AG19 E17:F19">
    <cfRule type="cellIs" dxfId="135" priority="8" stopIfTrue="1" operator="equal">
      <formula>0</formula>
    </cfRule>
  </conditionalFormatting>
  <conditionalFormatting sqref="AH12:AH16">
    <cfRule type="cellIs" dxfId="134" priority="7" stopIfTrue="1" operator="equal">
      <formula>0</formula>
    </cfRule>
  </conditionalFormatting>
  <conditionalFormatting sqref="AL12:AL16">
    <cfRule type="cellIs" dxfId="133" priority="6" stopIfTrue="1" operator="equal">
      <formula>0</formula>
    </cfRule>
  </conditionalFormatting>
  <conditionalFormatting sqref="AH20:AH23">
    <cfRule type="cellIs" dxfId="132" priority="5" stopIfTrue="1" operator="equal">
      <formula>0</formula>
    </cfRule>
  </conditionalFormatting>
  <conditionalFormatting sqref="W12:W16">
    <cfRule type="cellIs" dxfId="131" priority="4" stopIfTrue="1" operator="equal">
      <formula>0</formula>
    </cfRule>
  </conditionalFormatting>
  <conditionalFormatting sqref="AB12:AB16">
    <cfRule type="cellIs" dxfId="130" priority="3" stopIfTrue="1" operator="equal">
      <formula>0</formula>
    </cfRule>
  </conditionalFormatting>
  <conditionalFormatting sqref="Q12:Q16">
    <cfRule type="cellIs" dxfId="129" priority="2" stopIfTrue="1" operator="equal">
      <formula>0</formula>
    </cfRule>
  </conditionalFormatting>
  <conditionalFormatting sqref="AO12:AO16">
    <cfRule type="cellIs" dxfId="128" priority="1" stopIfTrue="1" operator="equal">
      <formula>0</formula>
    </cfRule>
  </conditionalFormatting>
  <pageMargins left="0.75" right="0.75" top="1" bottom="1" header="0.5" footer="0.5"/>
  <headerFooter alignWithMargins="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AY50"/>
  <sheetViews>
    <sheetView workbookViewId="0">
      <selection activeCell="AI27" sqref="AI27"/>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266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11</v>
      </c>
      <c r="D12" s="8">
        <f>F12+R12+X12+AC12+AI12+AM12+AP12</f>
        <v>4</v>
      </c>
      <c r="E12" s="98">
        <v>11</v>
      </c>
      <c r="F12" s="10">
        <v>4</v>
      </c>
      <c r="G12" s="9">
        <f t="shared" ref="G12:G19" si="0">E12-SUM(H12:M12)</f>
        <v>2</v>
      </c>
      <c r="H12" s="10">
        <v>4</v>
      </c>
      <c r="I12" s="10"/>
      <c r="J12" s="10">
        <v>4</v>
      </c>
      <c r="K12" s="10"/>
      <c r="L12" s="10">
        <v>1</v>
      </c>
      <c r="M12" s="10"/>
      <c r="N12" s="10">
        <v>11</v>
      </c>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44</v>
      </c>
      <c r="D18" s="8">
        <f t="shared" si="1"/>
        <v>26</v>
      </c>
      <c r="E18" s="161">
        <v>17</v>
      </c>
      <c r="F18" s="34">
        <v>5</v>
      </c>
      <c r="G18" s="9">
        <f t="shared" si="0"/>
        <v>0</v>
      </c>
      <c r="H18" s="34">
        <v>2</v>
      </c>
      <c r="I18" s="34">
        <v>0</v>
      </c>
      <c r="J18" s="34">
        <v>13</v>
      </c>
      <c r="K18" s="34">
        <v>0</v>
      </c>
      <c r="L18" s="34">
        <v>2</v>
      </c>
      <c r="M18" s="34">
        <v>0</v>
      </c>
      <c r="N18" s="34">
        <v>17</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27</v>
      </c>
      <c r="AP18" s="34">
        <v>21</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55</v>
      </c>
      <c r="D24" s="13">
        <f>SUM(D12:D23)</f>
        <v>30</v>
      </c>
      <c r="E24" s="115">
        <f>SUM(E12:E23)</f>
        <v>28</v>
      </c>
      <c r="F24" s="116">
        <f>SUM(F12:F23)</f>
        <v>9</v>
      </c>
      <c r="G24" s="116">
        <f>SUM(G12:G23)</f>
        <v>2</v>
      </c>
      <c r="H24" s="116">
        <f t="shared" ref="H24:AH24" si="2">SUM(H12:H23)</f>
        <v>6</v>
      </c>
      <c r="I24" s="116">
        <f t="shared" si="2"/>
        <v>0</v>
      </c>
      <c r="J24" s="116">
        <f t="shared" si="2"/>
        <v>17</v>
      </c>
      <c r="K24" s="116">
        <f t="shared" si="2"/>
        <v>0</v>
      </c>
      <c r="L24" s="116">
        <f t="shared" si="2"/>
        <v>3</v>
      </c>
      <c r="M24" s="116">
        <f t="shared" si="2"/>
        <v>0</v>
      </c>
      <c r="N24" s="116">
        <f t="shared" si="2"/>
        <v>28</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0</v>
      </c>
      <c r="AM24" s="13">
        <f t="shared" si="3"/>
        <v>0</v>
      </c>
      <c r="AN24" s="13">
        <f>SUM(AN12:AN23)</f>
        <v>0</v>
      </c>
      <c r="AO24" s="13">
        <f t="shared" si="3"/>
        <v>27</v>
      </c>
      <c r="AP24" s="13">
        <f>SUM(AP12:AP23)</f>
        <v>21</v>
      </c>
      <c r="AQ24" s="14">
        <f>SUM(AQ12:AQ23)</f>
        <v>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127" priority="8" stopIfTrue="1" operator="equal">
      <formula>0</formula>
    </cfRule>
  </conditionalFormatting>
  <conditionalFormatting sqref="AH12:AH16">
    <cfRule type="cellIs" dxfId="126" priority="7" stopIfTrue="1" operator="equal">
      <formula>0</formula>
    </cfRule>
  </conditionalFormatting>
  <conditionalFormatting sqref="AL12:AL16">
    <cfRule type="cellIs" dxfId="125" priority="6" stopIfTrue="1" operator="equal">
      <formula>0</formula>
    </cfRule>
  </conditionalFormatting>
  <conditionalFormatting sqref="AH20:AH23">
    <cfRule type="cellIs" dxfId="124" priority="5" stopIfTrue="1" operator="equal">
      <formula>0</formula>
    </cfRule>
  </conditionalFormatting>
  <conditionalFormatting sqref="W12:W16">
    <cfRule type="cellIs" dxfId="123" priority="4" stopIfTrue="1" operator="equal">
      <formula>0</formula>
    </cfRule>
  </conditionalFormatting>
  <conditionalFormatting sqref="AB12:AB16">
    <cfRule type="cellIs" dxfId="122" priority="3" stopIfTrue="1" operator="equal">
      <formula>0</formula>
    </cfRule>
  </conditionalFormatting>
  <conditionalFormatting sqref="Q12:Q16">
    <cfRule type="cellIs" dxfId="121" priority="2" stopIfTrue="1" operator="equal">
      <formula>0</formula>
    </cfRule>
  </conditionalFormatting>
  <conditionalFormatting sqref="AO12:AO16">
    <cfRule type="cellIs" dxfId="120" priority="1" stopIfTrue="1" operator="equal">
      <formula>0</formula>
    </cfRule>
  </conditionalFormatting>
  <pageMargins left="0.75" right="0.75" top="1" bottom="1" header="0.5" footer="0.5"/>
  <headerFooter alignWithMargins="0"/>
  <legacy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A1:AY50"/>
  <sheetViews>
    <sheetView workbookViewId="0">
      <selection activeCell="A28" sqref="A28:AQ28"/>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267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25</v>
      </c>
      <c r="D12" s="8">
        <f>F12+R12+X12+AC12+AI12+AM12+AP12</f>
        <v>6</v>
      </c>
      <c r="E12" s="98">
        <v>13</v>
      </c>
      <c r="F12" s="10">
        <v>2</v>
      </c>
      <c r="G12" s="9">
        <f t="shared" ref="G12:G19" si="0">E12-SUM(H12:M12)</f>
        <v>11</v>
      </c>
      <c r="H12" s="10"/>
      <c r="I12" s="10">
        <v>1</v>
      </c>
      <c r="J12" s="10">
        <v>1</v>
      </c>
      <c r="K12" s="10"/>
      <c r="L12" s="10"/>
      <c r="M12" s="10"/>
      <c r="N12" s="10">
        <v>7</v>
      </c>
      <c r="O12" s="10">
        <v>2</v>
      </c>
      <c r="P12" s="99">
        <v>2</v>
      </c>
      <c r="Q12" s="100">
        <v>6</v>
      </c>
      <c r="R12" s="10">
        <v>1</v>
      </c>
      <c r="S12" s="10">
        <v>4</v>
      </c>
      <c r="T12" s="10"/>
      <c r="U12" s="10"/>
      <c r="V12" s="101">
        <v>2</v>
      </c>
      <c r="W12" s="102">
        <v>3</v>
      </c>
      <c r="X12" s="10">
        <v>1</v>
      </c>
      <c r="Y12" s="10">
        <v>2</v>
      </c>
      <c r="Z12" s="10"/>
      <c r="AA12" s="103">
        <v>1</v>
      </c>
      <c r="AB12" s="100">
        <v>3</v>
      </c>
      <c r="AC12" s="10">
        <v>2</v>
      </c>
      <c r="AD12" s="10">
        <v>2</v>
      </c>
      <c r="AE12" s="10"/>
      <c r="AF12" s="10"/>
      <c r="AG12" s="101">
        <v>1</v>
      </c>
      <c r="AH12" s="102">
        <f>AJ12+AK12</f>
        <v>0</v>
      </c>
      <c r="AI12" s="10"/>
      <c r="AJ12" s="10"/>
      <c r="AK12" s="10"/>
      <c r="AL12" s="63">
        <f>AN12</f>
        <v>0</v>
      </c>
      <c r="AM12" s="10"/>
      <c r="AN12" s="10"/>
      <c r="AO12" s="63">
        <f>AP12</f>
        <v>0</v>
      </c>
      <c r="AP12" s="10"/>
      <c r="AQ12" s="10">
        <v>12</v>
      </c>
      <c r="AR12" s="4"/>
      <c r="AS12" s="104"/>
      <c r="AT12" s="4"/>
      <c r="AU12" s="4"/>
      <c r="AV12" s="4"/>
      <c r="AW12" s="4"/>
      <c r="AX12" s="4"/>
      <c r="AY12" s="4"/>
    </row>
    <row r="13" spans="1:51" ht="12" customHeight="1">
      <c r="A13" s="2" t="s">
        <v>88</v>
      </c>
      <c r="B13" s="33" t="s">
        <v>1</v>
      </c>
      <c r="C13" s="8">
        <f t="shared" ref="C13:D23" si="1">E13+Q13+W13+AB13+AH13+AL13+AO13</f>
        <v>5</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v>5</v>
      </c>
      <c r="X13" s="10"/>
      <c r="Y13" s="10">
        <v>1</v>
      </c>
      <c r="Z13" s="10">
        <v>3</v>
      </c>
      <c r="AA13" s="103">
        <v>1</v>
      </c>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21</v>
      </c>
      <c r="D18" s="8">
        <f t="shared" si="1"/>
        <v>3</v>
      </c>
      <c r="E18" s="161">
        <v>17</v>
      </c>
      <c r="F18" s="34">
        <v>1</v>
      </c>
      <c r="G18" s="9">
        <f t="shared" si="0"/>
        <v>6</v>
      </c>
      <c r="H18" s="34">
        <v>4</v>
      </c>
      <c r="I18" s="34">
        <v>0</v>
      </c>
      <c r="J18" s="34">
        <v>6</v>
      </c>
      <c r="K18" s="34">
        <v>0</v>
      </c>
      <c r="L18" s="34">
        <v>1</v>
      </c>
      <c r="M18" s="34">
        <v>0</v>
      </c>
      <c r="N18" s="34">
        <v>16</v>
      </c>
      <c r="O18" s="34">
        <v>1</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2</v>
      </c>
      <c r="AM18" s="34">
        <v>1</v>
      </c>
      <c r="AN18" s="34">
        <v>2</v>
      </c>
      <c r="AO18" s="34">
        <v>2</v>
      </c>
      <c r="AP18" s="34">
        <v>1</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51</v>
      </c>
      <c r="D24" s="13">
        <f>SUM(D12:D23)</f>
        <v>9</v>
      </c>
      <c r="E24" s="115">
        <f>SUM(E12:E23)</f>
        <v>30</v>
      </c>
      <c r="F24" s="116">
        <f>SUM(F12:F23)</f>
        <v>3</v>
      </c>
      <c r="G24" s="116">
        <f>SUM(G12:G23)</f>
        <v>17</v>
      </c>
      <c r="H24" s="116">
        <f t="shared" ref="H24:AH24" si="2">SUM(H12:H23)</f>
        <v>4</v>
      </c>
      <c r="I24" s="116">
        <f t="shared" si="2"/>
        <v>1</v>
      </c>
      <c r="J24" s="116">
        <f t="shared" si="2"/>
        <v>7</v>
      </c>
      <c r="K24" s="116">
        <f t="shared" si="2"/>
        <v>0</v>
      </c>
      <c r="L24" s="116">
        <f t="shared" si="2"/>
        <v>1</v>
      </c>
      <c r="M24" s="116">
        <f t="shared" si="2"/>
        <v>0</v>
      </c>
      <c r="N24" s="116">
        <f t="shared" si="2"/>
        <v>23</v>
      </c>
      <c r="O24" s="116">
        <f t="shared" si="2"/>
        <v>3</v>
      </c>
      <c r="P24" s="117">
        <f t="shared" si="2"/>
        <v>2</v>
      </c>
      <c r="Q24" s="116">
        <f t="shared" si="2"/>
        <v>6</v>
      </c>
      <c r="R24" s="116">
        <f t="shared" si="2"/>
        <v>1</v>
      </c>
      <c r="S24" s="116">
        <f t="shared" si="2"/>
        <v>4</v>
      </c>
      <c r="T24" s="116">
        <f t="shared" si="2"/>
        <v>0</v>
      </c>
      <c r="U24" s="116">
        <f t="shared" si="2"/>
        <v>0</v>
      </c>
      <c r="V24" s="118">
        <f t="shared" si="2"/>
        <v>2</v>
      </c>
      <c r="W24" s="116">
        <f t="shared" si="2"/>
        <v>8</v>
      </c>
      <c r="X24" s="116">
        <f t="shared" si="2"/>
        <v>1</v>
      </c>
      <c r="Y24" s="116">
        <f t="shared" si="2"/>
        <v>3</v>
      </c>
      <c r="Z24" s="116">
        <f t="shared" si="2"/>
        <v>3</v>
      </c>
      <c r="AA24" s="116">
        <f t="shared" si="2"/>
        <v>2</v>
      </c>
      <c r="AB24" s="119">
        <f t="shared" si="2"/>
        <v>3</v>
      </c>
      <c r="AC24" s="116">
        <f t="shared" si="2"/>
        <v>2</v>
      </c>
      <c r="AD24" s="116">
        <f t="shared" si="2"/>
        <v>2</v>
      </c>
      <c r="AE24" s="116">
        <f t="shared" si="2"/>
        <v>0</v>
      </c>
      <c r="AF24" s="116">
        <f t="shared" si="2"/>
        <v>0</v>
      </c>
      <c r="AG24" s="118">
        <f t="shared" si="2"/>
        <v>1</v>
      </c>
      <c r="AH24" s="120">
        <f t="shared" si="2"/>
        <v>0</v>
      </c>
      <c r="AI24" s="13">
        <f>SUM(AI12:AI23)</f>
        <v>0</v>
      </c>
      <c r="AJ24" s="13">
        <f t="shared" ref="AJ24:AO24" si="3">SUM(AJ12:AJ23)</f>
        <v>0</v>
      </c>
      <c r="AK24" s="13">
        <f t="shared" si="3"/>
        <v>0</v>
      </c>
      <c r="AL24" s="13">
        <f t="shared" si="3"/>
        <v>2</v>
      </c>
      <c r="AM24" s="13">
        <f t="shared" si="3"/>
        <v>1</v>
      </c>
      <c r="AN24" s="13">
        <f>SUM(AN12:AN23)</f>
        <v>2</v>
      </c>
      <c r="AO24" s="13">
        <f t="shared" si="3"/>
        <v>2</v>
      </c>
      <c r="AP24" s="13">
        <f>SUM(AP12:AP23)</f>
        <v>1</v>
      </c>
      <c r="AQ24" s="14">
        <f>SUM(AQ12:AQ23)</f>
        <v>12</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119" priority="8" stopIfTrue="1" operator="equal">
      <formula>0</formula>
    </cfRule>
  </conditionalFormatting>
  <conditionalFormatting sqref="AH12:AH16">
    <cfRule type="cellIs" dxfId="118" priority="7" stopIfTrue="1" operator="equal">
      <formula>0</formula>
    </cfRule>
  </conditionalFormatting>
  <conditionalFormatting sqref="AL12:AL16">
    <cfRule type="cellIs" dxfId="117" priority="6" stopIfTrue="1" operator="equal">
      <formula>0</formula>
    </cfRule>
  </conditionalFormatting>
  <conditionalFormatting sqref="AH20:AH23">
    <cfRule type="cellIs" dxfId="116" priority="5" stopIfTrue="1" operator="equal">
      <formula>0</formula>
    </cfRule>
  </conditionalFormatting>
  <conditionalFormatting sqref="W12:W16">
    <cfRule type="cellIs" dxfId="115" priority="4" stopIfTrue="1" operator="equal">
      <formula>0</formula>
    </cfRule>
  </conditionalFormatting>
  <conditionalFormatting sqref="AB12:AB16">
    <cfRule type="cellIs" dxfId="114" priority="3" stopIfTrue="1" operator="equal">
      <formula>0</formula>
    </cfRule>
  </conditionalFormatting>
  <conditionalFormatting sqref="Q12:Q16">
    <cfRule type="cellIs" dxfId="113" priority="2" stopIfTrue="1" operator="equal">
      <formula>0</formula>
    </cfRule>
  </conditionalFormatting>
  <conditionalFormatting sqref="AO12:AO16">
    <cfRule type="cellIs" dxfId="112" priority="1" stopIfTrue="1" operator="equal">
      <formula>0</formula>
    </cfRule>
  </conditionalFormatting>
  <pageMargins left="0.75" right="0.75" top="1" bottom="1" header="0.5" footer="0.5"/>
  <headerFooter alignWithMargins="0"/>
  <legacy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A1:AY50"/>
  <sheetViews>
    <sheetView workbookViewId="0">
      <selection activeCell="A29" sqref="A29:AR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268</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6</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33</v>
      </c>
      <c r="D18" s="8">
        <f t="shared" si="1"/>
        <v>19</v>
      </c>
      <c r="E18" s="161">
        <v>10</v>
      </c>
      <c r="F18" s="34">
        <v>2</v>
      </c>
      <c r="G18" s="9">
        <f t="shared" si="0"/>
        <v>2</v>
      </c>
      <c r="H18" s="34">
        <v>1</v>
      </c>
      <c r="I18" s="34">
        <v>0</v>
      </c>
      <c r="J18" s="34">
        <v>7</v>
      </c>
      <c r="K18" s="34">
        <v>0</v>
      </c>
      <c r="L18" s="34">
        <v>0</v>
      </c>
      <c r="M18" s="34">
        <v>0</v>
      </c>
      <c r="N18" s="34">
        <v>9</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1</v>
      </c>
      <c r="AM18" s="34">
        <v>1</v>
      </c>
      <c r="AN18" s="34">
        <v>1</v>
      </c>
      <c r="AO18" s="34">
        <v>22</v>
      </c>
      <c r="AP18" s="34">
        <v>16</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10</v>
      </c>
      <c r="D20" s="8">
        <f t="shared" si="1"/>
        <v>5</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10</v>
      </c>
      <c r="AI20" s="10">
        <v>5</v>
      </c>
      <c r="AJ20" s="10">
        <v>10</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43</v>
      </c>
      <c r="D24" s="13">
        <f>SUM(D12:D23)</f>
        <v>24</v>
      </c>
      <c r="E24" s="115">
        <f>SUM(E12:E23)</f>
        <v>10</v>
      </c>
      <c r="F24" s="116">
        <f>SUM(F12:F23)</f>
        <v>2</v>
      </c>
      <c r="G24" s="116">
        <f>SUM(G12:G23)</f>
        <v>2</v>
      </c>
      <c r="H24" s="116">
        <f t="shared" ref="H24:AH24" si="2">SUM(H12:H23)</f>
        <v>1</v>
      </c>
      <c r="I24" s="116">
        <f t="shared" si="2"/>
        <v>0</v>
      </c>
      <c r="J24" s="116">
        <f t="shared" si="2"/>
        <v>7</v>
      </c>
      <c r="K24" s="116">
        <f t="shared" si="2"/>
        <v>0</v>
      </c>
      <c r="L24" s="116">
        <f t="shared" si="2"/>
        <v>0</v>
      </c>
      <c r="M24" s="116">
        <f t="shared" si="2"/>
        <v>0</v>
      </c>
      <c r="N24" s="116">
        <f t="shared" si="2"/>
        <v>9</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10</v>
      </c>
      <c r="AI24" s="13">
        <f>SUM(AI12:AI23)</f>
        <v>5</v>
      </c>
      <c r="AJ24" s="13">
        <f t="shared" ref="AJ24:AO24" si="3">SUM(AJ12:AJ23)</f>
        <v>10</v>
      </c>
      <c r="AK24" s="13">
        <f t="shared" si="3"/>
        <v>0</v>
      </c>
      <c r="AL24" s="13">
        <f t="shared" si="3"/>
        <v>1</v>
      </c>
      <c r="AM24" s="13">
        <f t="shared" si="3"/>
        <v>1</v>
      </c>
      <c r="AN24" s="13">
        <f>SUM(AN12:AN23)</f>
        <v>1</v>
      </c>
      <c r="AO24" s="13">
        <f t="shared" si="3"/>
        <v>22</v>
      </c>
      <c r="AP24" s="13">
        <f>SUM(AP12:AP23)</f>
        <v>16</v>
      </c>
      <c r="AQ24" s="14">
        <f>SUM(AQ12:AQ23)</f>
        <v>6</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111" priority="8" stopIfTrue="1" operator="equal">
      <formula>0</formula>
    </cfRule>
  </conditionalFormatting>
  <conditionalFormatting sqref="AH12:AH16">
    <cfRule type="cellIs" dxfId="110" priority="7" stopIfTrue="1" operator="equal">
      <formula>0</formula>
    </cfRule>
  </conditionalFormatting>
  <conditionalFormatting sqref="AL12:AL16">
    <cfRule type="cellIs" dxfId="109" priority="6" stopIfTrue="1" operator="equal">
      <formula>0</formula>
    </cfRule>
  </conditionalFormatting>
  <conditionalFormatting sqref="AH20:AH23">
    <cfRule type="cellIs" dxfId="108" priority="5" stopIfTrue="1" operator="equal">
      <formula>0</formula>
    </cfRule>
  </conditionalFormatting>
  <conditionalFormatting sqref="W12:W16">
    <cfRule type="cellIs" dxfId="107" priority="4" stopIfTrue="1" operator="equal">
      <formula>0</formula>
    </cfRule>
  </conditionalFormatting>
  <conditionalFormatting sqref="AB12:AB16">
    <cfRule type="cellIs" dxfId="106" priority="3" stopIfTrue="1" operator="equal">
      <formula>0</formula>
    </cfRule>
  </conditionalFormatting>
  <conditionalFormatting sqref="Q12:Q16">
    <cfRule type="cellIs" dxfId="105" priority="2" stopIfTrue="1" operator="equal">
      <formula>0</formula>
    </cfRule>
  </conditionalFormatting>
  <conditionalFormatting sqref="AO12:AO16">
    <cfRule type="cellIs" dxfId="104" priority="1" stopIfTrue="1" operator="equal">
      <formula>0</formula>
    </cfRule>
  </conditionalFormatting>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Y50"/>
  <sheetViews>
    <sheetView workbookViewId="0">
      <selection activeCell="C11" sqref="C1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224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row>
    <row r="4" spans="1:51" ht="13.5" customHeight="1">
      <c r="A4" s="259" t="s">
        <v>8</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4"/>
      <c r="AS4" s="4"/>
      <c r="AT4" s="4"/>
      <c r="AU4" s="4"/>
      <c r="AV4" s="4"/>
      <c r="AW4" s="4"/>
      <c r="AX4" s="4"/>
      <c r="AY4" s="4"/>
    </row>
    <row r="5" spans="1:51" ht="13.7" customHeight="1" thickBot="1">
      <c r="A5" s="308" t="s">
        <v>0</v>
      </c>
      <c r="B5" s="308" t="s">
        <v>4</v>
      </c>
      <c r="C5" s="323" t="s">
        <v>177</v>
      </c>
      <c r="D5" s="326" t="s">
        <v>178</v>
      </c>
      <c r="E5" s="329" t="s">
        <v>188</v>
      </c>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1"/>
      <c r="AO5" s="326" t="s">
        <v>9</v>
      </c>
      <c r="AP5" s="332"/>
      <c r="AQ5" s="323" t="s">
        <v>10</v>
      </c>
      <c r="AR5" s="4"/>
      <c r="AS5" s="4"/>
      <c r="AT5" s="4"/>
      <c r="AU5" s="4"/>
      <c r="AV5" s="4"/>
      <c r="AW5" s="4"/>
      <c r="AX5" s="4"/>
      <c r="AY5" s="4"/>
    </row>
    <row r="6" spans="1:51" ht="13.7" customHeight="1" thickTop="1" thickBot="1">
      <c r="A6" s="309"/>
      <c r="B6" s="309"/>
      <c r="C6" s="324"/>
      <c r="D6" s="327"/>
      <c r="E6" s="314" t="s">
        <v>189</v>
      </c>
      <c r="F6" s="315"/>
      <c r="G6" s="315"/>
      <c r="H6" s="315"/>
      <c r="I6" s="315"/>
      <c r="J6" s="315"/>
      <c r="K6" s="315"/>
      <c r="L6" s="315"/>
      <c r="M6" s="315"/>
      <c r="N6" s="315"/>
      <c r="O6" s="315"/>
      <c r="P6" s="315"/>
      <c r="Q6" s="315"/>
      <c r="R6" s="315"/>
      <c r="S6" s="315"/>
      <c r="T6" s="315"/>
      <c r="U6" s="315"/>
      <c r="V6" s="316"/>
      <c r="W6" s="314" t="s">
        <v>190</v>
      </c>
      <c r="X6" s="315"/>
      <c r="Y6" s="315"/>
      <c r="Z6" s="315"/>
      <c r="AA6" s="315"/>
      <c r="AB6" s="315"/>
      <c r="AC6" s="315"/>
      <c r="AD6" s="315"/>
      <c r="AE6" s="315"/>
      <c r="AF6" s="315"/>
      <c r="AG6" s="316"/>
      <c r="AH6" s="231" t="s">
        <v>179</v>
      </c>
      <c r="AI6" s="232"/>
      <c r="AJ6" s="232"/>
      <c r="AK6" s="232"/>
      <c r="AL6" s="232"/>
      <c r="AM6" s="232"/>
      <c r="AN6" s="233"/>
      <c r="AO6" s="327"/>
      <c r="AP6" s="333"/>
      <c r="AQ6" s="324"/>
      <c r="AR6" s="4"/>
      <c r="AS6" s="4"/>
      <c r="AT6" s="4"/>
      <c r="AU6" s="4"/>
      <c r="AV6" s="4"/>
      <c r="AW6" s="4"/>
      <c r="AX6" s="4"/>
      <c r="AY6" s="4"/>
    </row>
    <row r="7" spans="1:51" ht="20.25" customHeight="1" thickTop="1">
      <c r="A7" s="309"/>
      <c r="B7" s="309"/>
      <c r="C7" s="324"/>
      <c r="D7" s="327"/>
      <c r="E7" s="317" t="s">
        <v>191</v>
      </c>
      <c r="F7" s="318"/>
      <c r="G7" s="318"/>
      <c r="H7" s="318"/>
      <c r="I7" s="318"/>
      <c r="J7" s="318"/>
      <c r="K7" s="318"/>
      <c r="L7" s="318"/>
      <c r="M7" s="318"/>
      <c r="N7" s="318"/>
      <c r="O7" s="318"/>
      <c r="P7" s="319"/>
      <c r="Q7" s="320" t="s">
        <v>192</v>
      </c>
      <c r="R7" s="318"/>
      <c r="S7" s="318"/>
      <c r="T7" s="318"/>
      <c r="U7" s="318"/>
      <c r="V7" s="321"/>
      <c r="W7" s="335" t="s">
        <v>193</v>
      </c>
      <c r="X7" s="336"/>
      <c r="Y7" s="336"/>
      <c r="Z7" s="336"/>
      <c r="AA7" s="337"/>
      <c r="AB7" s="338" t="s">
        <v>194</v>
      </c>
      <c r="AC7" s="336"/>
      <c r="AD7" s="336"/>
      <c r="AE7" s="336"/>
      <c r="AF7" s="336"/>
      <c r="AG7" s="339"/>
      <c r="AH7" s="234"/>
      <c r="AI7" s="235"/>
      <c r="AJ7" s="235"/>
      <c r="AK7" s="235"/>
      <c r="AL7" s="235"/>
      <c r="AM7" s="235"/>
      <c r="AN7" s="236"/>
      <c r="AO7" s="327"/>
      <c r="AP7" s="333"/>
      <c r="AQ7" s="324"/>
      <c r="AR7" s="4"/>
      <c r="AS7" s="4"/>
      <c r="AT7" s="4"/>
      <c r="AU7" s="4"/>
      <c r="AV7" s="4"/>
      <c r="AW7" s="4"/>
      <c r="AX7" s="4"/>
      <c r="AY7" s="4"/>
    </row>
    <row r="8" spans="1:51" ht="20.25" customHeight="1">
      <c r="A8" s="309"/>
      <c r="B8" s="309"/>
      <c r="C8" s="324"/>
      <c r="D8" s="327"/>
      <c r="E8" s="224" t="s">
        <v>180</v>
      </c>
      <c r="F8" s="227" t="s">
        <v>5</v>
      </c>
      <c r="G8" s="227" t="s">
        <v>11</v>
      </c>
      <c r="H8" s="322" t="s">
        <v>12</v>
      </c>
      <c r="I8" s="304"/>
      <c r="J8" s="304"/>
      <c r="K8" s="304"/>
      <c r="L8" s="304"/>
      <c r="M8" s="218"/>
      <c r="N8" s="227" t="s">
        <v>181</v>
      </c>
      <c r="O8" s="227" t="s">
        <v>195</v>
      </c>
      <c r="P8" s="305" t="s">
        <v>15</v>
      </c>
      <c r="Q8" s="254" t="s">
        <v>180</v>
      </c>
      <c r="R8" s="227" t="s">
        <v>5</v>
      </c>
      <c r="S8" s="227" t="s">
        <v>181</v>
      </c>
      <c r="T8" s="227" t="s">
        <v>195</v>
      </c>
      <c r="U8" s="227" t="s">
        <v>196</v>
      </c>
      <c r="V8" s="300" t="s">
        <v>15</v>
      </c>
      <c r="W8" s="224" t="s">
        <v>180</v>
      </c>
      <c r="X8" s="227" t="s">
        <v>5</v>
      </c>
      <c r="Y8" s="227" t="s">
        <v>181</v>
      </c>
      <c r="Z8" s="227" t="s">
        <v>195</v>
      </c>
      <c r="AA8" s="305" t="s">
        <v>15</v>
      </c>
      <c r="AB8" s="254" t="s">
        <v>180</v>
      </c>
      <c r="AC8" s="227" t="s">
        <v>5</v>
      </c>
      <c r="AD8" s="227" t="s">
        <v>181</v>
      </c>
      <c r="AE8" s="227" t="s">
        <v>195</v>
      </c>
      <c r="AF8" s="227" t="s">
        <v>196</v>
      </c>
      <c r="AG8" s="300" t="s">
        <v>15</v>
      </c>
      <c r="AH8" s="237"/>
      <c r="AI8" s="238"/>
      <c r="AJ8" s="238"/>
      <c r="AK8" s="238"/>
      <c r="AL8" s="238"/>
      <c r="AM8" s="238"/>
      <c r="AN8" s="239"/>
      <c r="AO8" s="327"/>
      <c r="AP8" s="333"/>
      <c r="AQ8" s="324"/>
      <c r="AR8" s="4"/>
      <c r="AS8" s="4"/>
      <c r="AT8" s="4"/>
      <c r="AU8" s="4"/>
      <c r="AV8" s="4"/>
      <c r="AW8" s="4"/>
      <c r="AX8" s="4"/>
      <c r="AY8" s="4"/>
    </row>
    <row r="9" spans="1:51" ht="31.7" customHeight="1">
      <c r="A9" s="309"/>
      <c r="B9" s="309"/>
      <c r="C9" s="324"/>
      <c r="D9" s="327"/>
      <c r="E9" s="225"/>
      <c r="F9" s="228"/>
      <c r="G9" s="228"/>
      <c r="H9" s="227" t="s">
        <v>165</v>
      </c>
      <c r="I9" s="227" t="s">
        <v>166</v>
      </c>
      <c r="J9" s="227" t="s">
        <v>167</v>
      </c>
      <c r="K9" s="227" t="s">
        <v>168</v>
      </c>
      <c r="L9" s="227" t="s">
        <v>169</v>
      </c>
      <c r="M9" s="227" t="s">
        <v>170</v>
      </c>
      <c r="N9" s="228"/>
      <c r="O9" s="228"/>
      <c r="P9" s="306"/>
      <c r="Q9" s="255"/>
      <c r="R9" s="228"/>
      <c r="S9" s="228"/>
      <c r="T9" s="228"/>
      <c r="U9" s="228"/>
      <c r="V9" s="301"/>
      <c r="W9" s="225"/>
      <c r="X9" s="228"/>
      <c r="Y9" s="228"/>
      <c r="Z9" s="228"/>
      <c r="AA9" s="306"/>
      <c r="AB9" s="255"/>
      <c r="AC9" s="228"/>
      <c r="AD9" s="228"/>
      <c r="AE9" s="228"/>
      <c r="AF9" s="228"/>
      <c r="AG9" s="301"/>
      <c r="AH9" s="303" t="s">
        <v>182</v>
      </c>
      <c r="AI9" s="304"/>
      <c r="AJ9" s="304"/>
      <c r="AK9" s="218"/>
      <c r="AL9" s="311" t="s">
        <v>13</v>
      </c>
      <c r="AM9" s="312"/>
      <c r="AN9" s="313"/>
      <c r="AO9" s="328"/>
      <c r="AP9" s="334"/>
      <c r="AQ9" s="324"/>
      <c r="AR9" s="4"/>
      <c r="AS9" s="295" t="s">
        <v>208</v>
      </c>
      <c r="AT9" s="295"/>
      <c r="AU9" s="295"/>
      <c r="AV9" s="295"/>
      <c r="AW9" s="4"/>
      <c r="AX9" s="4"/>
      <c r="AY9" s="4"/>
    </row>
    <row r="10" spans="1:51" ht="87" customHeight="1">
      <c r="A10" s="310"/>
      <c r="B10" s="310"/>
      <c r="C10" s="325"/>
      <c r="D10" s="328"/>
      <c r="E10" s="226"/>
      <c r="F10" s="229"/>
      <c r="G10" s="229"/>
      <c r="H10" s="229"/>
      <c r="I10" s="229"/>
      <c r="J10" s="229"/>
      <c r="K10" s="229"/>
      <c r="L10" s="229"/>
      <c r="M10" s="229"/>
      <c r="N10" s="229"/>
      <c r="O10" s="229"/>
      <c r="P10" s="307"/>
      <c r="Q10" s="256"/>
      <c r="R10" s="229"/>
      <c r="S10" s="229"/>
      <c r="T10" s="229"/>
      <c r="U10" s="229"/>
      <c r="V10" s="302"/>
      <c r="W10" s="226"/>
      <c r="X10" s="229"/>
      <c r="Y10" s="229"/>
      <c r="Z10" s="229"/>
      <c r="AA10" s="307"/>
      <c r="AB10" s="256"/>
      <c r="AC10" s="229"/>
      <c r="AD10" s="229"/>
      <c r="AE10" s="229"/>
      <c r="AF10" s="229"/>
      <c r="AG10" s="302"/>
      <c r="AH10" s="90" t="s">
        <v>14</v>
      </c>
      <c r="AI10" s="158" t="s">
        <v>5</v>
      </c>
      <c r="AJ10" s="158" t="s">
        <v>181</v>
      </c>
      <c r="AK10" s="158" t="s">
        <v>15</v>
      </c>
      <c r="AL10" s="158" t="s">
        <v>14</v>
      </c>
      <c r="AM10" s="158" t="s">
        <v>5</v>
      </c>
      <c r="AN10" s="158" t="s">
        <v>181</v>
      </c>
      <c r="AO10" s="6" t="s">
        <v>14</v>
      </c>
      <c r="AP10" s="6" t="s">
        <v>5</v>
      </c>
      <c r="AQ10" s="325"/>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v>0</v>
      </c>
      <c r="H12" s="10"/>
      <c r="I12" s="10"/>
      <c r="J12" s="10"/>
      <c r="K12" s="10"/>
      <c r="L12" s="10"/>
      <c r="M12" s="10"/>
      <c r="N12" s="10"/>
      <c r="O12" s="10"/>
      <c r="P12" s="99"/>
      <c r="Q12" s="100">
        <v>0</v>
      </c>
      <c r="R12" s="10"/>
      <c r="S12" s="10"/>
      <c r="T12" s="10"/>
      <c r="U12" s="10"/>
      <c r="V12" s="101"/>
      <c r="W12" s="102">
        <v>0</v>
      </c>
      <c r="X12" s="10"/>
      <c r="Y12" s="10"/>
      <c r="Z12" s="10"/>
      <c r="AA12" s="103"/>
      <c r="AB12" s="100">
        <v>0</v>
      </c>
      <c r="AC12" s="10"/>
      <c r="AD12" s="10"/>
      <c r="AE12" s="10"/>
      <c r="AF12" s="10"/>
      <c r="AG12" s="101"/>
      <c r="AH12" s="102">
        <v>0</v>
      </c>
      <c r="AI12" s="10"/>
      <c r="AJ12" s="10"/>
      <c r="AK12" s="10"/>
      <c r="AL12" s="63">
        <v>0</v>
      </c>
      <c r="AM12" s="10"/>
      <c r="AN12" s="10"/>
      <c r="AO12" s="63">
        <v>0</v>
      </c>
      <c r="AP12" s="10"/>
      <c r="AQ12" s="10">
        <v>110</v>
      </c>
      <c r="AR12" s="4"/>
      <c r="AS12" s="104"/>
      <c r="AT12" s="4"/>
      <c r="AU12" s="4"/>
      <c r="AV12" s="4"/>
      <c r="AW12" s="4"/>
      <c r="AX12" s="4"/>
      <c r="AY12" s="4"/>
    </row>
    <row r="13" spans="1:51" ht="12" customHeight="1">
      <c r="A13" s="2" t="s">
        <v>88</v>
      </c>
      <c r="B13" s="33" t="s">
        <v>1</v>
      </c>
      <c r="C13" s="8">
        <f t="shared" ref="C13:D23" si="0">E13+Q13+W13+AB13+AH13+AL13+AO13</f>
        <v>0</v>
      </c>
      <c r="D13" s="8">
        <f t="shared" si="0"/>
        <v>0</v>
      </c>
      <c r="E13" s="98"/>
      <c r="F13" s="10"/>
      <c r="G13" s="9">
        <v>0</v>
      </c>
      <c r="H13" s="10"/>
      <c r="I13" s="10"/>
      <c r="J13" s="10"/>
      <c r="K13" s="10"/>
      <c r="L13" s="10"/>
      <c r="M13" s="10"/>
      <c r="N13" s="10"/>
      <c r="O13" s="10"/>
      <c r="P13" s="99"/>
      <c r="Q13" s="100">
        <v>0</v>
      </c>
      <c r="R13" s="10"/>
      <c r="S13" s="10"/>
      <c r="T13" s="10"/>
      <c r="U13" s="10"/>
      <c r="V13" s="101"/>
      <c r="W13" s="102">
        <v>0</v>
      </c>
      <c r="X13" s="10"/>
      <c r="Y13" s="10"/>
      <c r="Z13" s="10"/>
      <c r="AA13" s="103"/>
      <c r="AB13" s="100">
        <v>0</v>
      </c>
      <c r="AC13" s="10"/>
      <c r="AD13" s="10"/>
      <c r="AE13" s="10"/>
      <c r="AF13" s="10"/>
      <c r="AG13" s="101"/>
      <c r="AH13" s="102">
        <v>0</v>
      </c>
      <c r="AI13" s="10"/>
      <c r="AJ13" s="10"/>
      <c r="AK13" s="10"/>
      <c r="AL13" s="63">
        <v>0</v>
      </c>
      <c r="AM13" s="10"/>
      <c r="AN13" s="10"/>
      <c r="AO13" s="63">
        <v>0</v>
      </c>
      <c r="AP13" s="10"/>
      <c r="AQ13" s="10">
        <v>30</v>
      </c>
      <c r="AR13" s="4"/>
      <c r="AS13" s="104"/>
      <c r="AT13" s="4"/>
      <c r="AU13" s="4"/>
      <c r="AV13" s="4"/>
      <c r="AW13" s="4"/>
      <c r="AX13" s="4"/>
      <c r="AY13" s="4"/>
    </row>
    <row r="14" spans="1:51" ht="30.75" customHeight="1">
      <c r="A14" s="2" t="s">
        <v>90</v>
      </c>
      <c r="B14" s="32" t="s">
        <v>157</v>
      </c>
      <c r="C14" s="8">
        <f t="shared" si="0"/>
        <v>0</v>
      </c>
      <c r="D14" s="8">
        <f t="shared" si="0"/>
        <v>0</v>
      </c>
      <c r="E14" s="98"/>
      <c r="F14" s="10"/>
      <c r="G14" s="9">
        <v>0</v>
      </c>
      <c r="H14" s="10"/>
      <c r="I14" s="10"/>
      <c r="J14" s="10"/>
      <c r="K14" s="10"/>
      <c r="L14" s="10"/>
      <c r="M14" s="10"/>
      <c r="N14" s="10"/>
      <c r="O14" s="10"/>
      <c r="P14" s="99"/>
      <c r="Q14" s="100">
        <v>0</v>
      </c>
      <c r="R14" s="10"/>
      <c r="S14" s="10"/>
      <c r="T14" s="10"/>
      <c r="U14" s="10"/>
      <c r="V14" s="101"/>
      <c r="W14" s="102">
        <v>0</v>
      </c>
      <c r="X14" s="10"/>
      <c r="Y14" s="10"/>
      <c r="Z14" s="10"/>
      <c r="AA14" s="103"/>
      <c r="AB14" s="100">
        <v>0</v>
      </c>
      <c r="AC14" s="10"/>
      <c r="AD14" s="10"/>
      <c r="AE14" s="10"/>
      <c r="AF14" s="10"/>
      <c r="AG14" s="101"/>
      <c r="AH14" s="102">
        <v>0</v>
      </c>
      <c r="AI14" s="10"/>
      <c r="AJ14" s="10"/>
      <c r="AK14" s="10"/>
      <c r="AL14" s="63">
        <v>0</v>
      </c>
      <c r="AM14" s="10"/>
      <c r="AN14" s="10"/>
      <c r="AO14" s="63">
        <v>0</v>
      </c>
      <c r="AP14" s="10"/>
      <c r="AQ14" s="10">
        <v>6</v>
      </c>
      <c r="AR14" s="4"/>
      <c r="AS14" s="104"/>
      <c r="AT14" s="4"/>
      <c r="AU14" s="4"/>
      <c r="AV14" s="4"/>
      <c r="AW14" s="4"/>
      <c r="AX14" s="4"/>
      <c r="AY14" s="4"/>
    </row>
    <row r="15" spans="1:51" ht="12.75" customHeight="1">
      <c r="A15" s="2" t="s">
        <v>92</v>
      </c>
      <c r="B15" s="32" t="s">
        <v>6</v>
      </c>
      <c r="C15" s="8">
        <f t="shared" si="0"/>
        <v>0</v>
      </c>
      <c r="D15" s="8">
        <f t="shared" si="0"/>
        <v>0</v>
      </c>
      <c r="E15" s="98"/>
      <c r="F15" s="10"/>
      <c r="G15" s="9">
        <v>0</v>
      </c>
      <c r="H15" s="10"/>
      <c r="I15" s="10"/>
      <c r="J15" s="10"/>
      <c r="K15" s="10"/>
      <c r="L15" s="10"/>
      <c r="M15" s="10"/>
      <c r="N15" s="10"/>
      <c r="O15" s="10"/>
      <c r="P15" s="99"/>
      <c r="Q15" s="100">
        <v>0</v>
      </c>
      <c r="R15" s="10"/>
      <c r="S15" s="10"/>
      <c r="T15" s="10"/>
      <c r="U15" s="10"/>
      <c r="V15" s="101"/>
      <c r="W15" s="102">
        <v>0</v>
      </c>
      <c r="X15" s="10"/>
      <c r="Y15" s="10"/>
      <c r="Z15" s="10"/>
      <c r="AA15" s="103"/>
      <c r="AB15" s="100">
        <v>0</v>
      </c>
      <c r="AC15" s="10"/>
      <c r="AD15" s="10"/>
      <c r="AE15" s="10"/>
      <c r="AF15" s="10"/>
      <c r="AG15" s="101"/>
      <c r="AH15" s="102">
        <v>0</v>
      </c>
      <c r="AI15" s="10"/>
      <c r="AJ15" s="10"/>
      <c r="AK15" s="10"/>
      <c r="AL15" s="63">
        <v>0</v>
      </c>
      <c r="AM15" s="10"/>
      <c r="AN15" s="10"/>
      <c r="AO15" s="63">
        <v>0</v>
      </c>
      <c r="AP15" s="10"/>
      <c r="AQ15" s="10"/>
      <c r="AR15" s="4"/>
      <c r="AS15" s="104"/>
      <c r="AT15" s="4"/>
      <c r="AU15" s="4"/>
      <c r="AV15" s="4"/>
      <c r="AW15" s="4"/>
      <c r="AX15" s="4"/>
      <c r="AY15" s="4"/>
    </row>
    <row r="16" spans="1:51" ht="30.75" customHeight="1">
      <c r="A16" s="2" t="s">
        <v>94</v>
      </c>
      <c r="B16" s="32" t="s">
        <v>7</v>
      </c>
      <c r="C16" s="8">
        <f t="shared" si="0"/>
        <v>2</v>
      </c>
      <c r="D16" s="8">
        <f t="shared" si="0"/>
        <v>0</v>
      </c>
      <c r="E16" s="98">
        <v>0</v>
      </c>
      <c r="F16" s="10"/>
      <c r="G16" s="9">
        <v>0</v>
      </c>
      <c r="H16" s="10"/>
      <c r="I16" s="10"/>
      <c r="J16" s="10"/>
      <c r="K16" s="10"/>
      <c r="L16" s="10"/>
      <c r="M16" s="10"/>
      <c r="N16" s="10"/>
      <c r="O16" s="10"/>
      <c r="P16" s="99"/>
      <c r="Q16" s="100">
        <v>0</v>
      </c>
      <c r="R16" s="10"/>
      <c r="S16" s="10"/>
      <c r="T16" s="10"/>
      <c r="U16" s="10"/>
      <c r="V16" s="101"/>
      <c r="W16" s="102">
        <v>0</v>
      </c>
      <c r="X16" s="10"/>
      <c r="Y16" s="10"/>
      <c r="Z16" s="10"/>
      <c r="AA16" s="103"/>
      <c r="AB16" s="100">
        <v>0</v>
      </c>
      <c r="AC16" s="10"/>
      <c r="AD16" s="10"/>
      <c r="AE16" s="10"/>
      <c r="AF16" s="10"/>
      <c r="AG16" s="101"/>
      <c r="AH16" s="102">
        <v>0</v>
      </c>
      <c r="AI16" s="10"/>
      <c r="AJ16" s="10"/>
      <c r="AK16" s="10"/>
      <c r="AL16" s="63">
        <v>2</v>
      </c>
      <c r="AM16" s="10"/>
      <c r="AN16" s="10"/>
      <c r="AO16" s="63">
        <v>0</v>
      </c>
      <c r="AP16" s="10"/>
      <c r="AQ16" s="10"/>
      <c r="AR16" s="4"/>
      <c r="AS16" s="104"/>
      <c r="AT16" s="4"/>
      <c r="AU16" s="4"/>
      <c r="AV16" s="4"/>
      <c r="AW16" s="4"/>
      <c r="AX16" s="4"/>
      <c r="AY16" s="4"/>
    </row>
    <row r="17" spans="1:51" ht="13.5" customHeight="1">
      <c r="A17" s="2" t="s">
        <v>95</v>
      </c>
      <c r="B17" s="32" t="s">
        <v>3</v>
      </c>
      <c r="C17" s="8">
        <f t="shared" si="0"/>
        <v>139</v>
      </c>
      <c r="D17" s="8">
        <f t="shared" si="0"/>
        <v>67</v>
      </c>
      <c r="E17" s="161">
        <v>66</v>
      </c>
      <c r="F17" s="34">
        <v>19</v>
      </c>
      <c r="G17" s="9">
        <v>35</v>
      </c>
      <c r="H17" s="34">
        <v>15</v>
      </c>
      <c r="I17" s="34">
        <v>3</v>
      </c>
      <c r="J17" s="34">
        <v>11</v>
      </c>
      <c r="K17" s="34">
        <v>2</v>
      </c>
      <c r="L17" s="34">
        <v>0</v>
      </c>
      <c r="M17" s="34">
        <v>0</v>
      </c>
      <c r="N17" s="34">
        <v>54</v>
      </c>
      <c r="O17" s="34">
        <v>0</v>
      </c>
      <c r="P17" s="105">
        <v>12</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7</v>
      </c>
      <c r="AM17" s="34">
        <v>2</v>
      </c>
      <c r="AN17" s="34">
        <v>3</v>
      </c>
      <c r="AO17" s="34">
        <v>66</v>
      </c>
      <c r="AP17" s="34">
        <v>46</v>
      </c>
      <c r="AQ17" s="34">
        <v>0</v>
      </c>
      <c r="AR17" s="4"/>
      <c r="AS17" s="104"/>
      <c r="AT17" s="4"/>
      <c r="AU17" s="4"/>
      <c r="AV17" s="4"/>
      <c r="AW17" s="4"/>
      <c r="AX17" s="4"/>
      <c r="AY17" s="4"/>
    </row>
    <row r="18" spans="1:51" ht="13.5" customHeight="1">
      <c r="A18" s="2" t="s">
        <v>97</v>
      </c>
      <c r="B18" s="32" t="s">
        <v>2</v>
      </c>
      <c r="C18" s="8">
        <f t="shared" si="0"/>
        <v>0</v>
      </c>
      <c r="D18" s="8">
        <f t="shared" si="0"/>
        <v>0</v>
      </c>
      <c r="E18" s="161">
        <v>0</v>
      </c>
      <c r="F18" s="34">
        <v>0</v>
      </c>
      <c r="G18" s="9">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0"/>
        <v>0</v>
      </c>
      <c r="D19" s="8">
        <f t="shared" si="0"/>
        <v>0</v>
      </c>
      <c r="E19" s="161">
        <v>0</v>
      </c>
      <c r="F19" s="34">
        <v>0</v>
      </c>
      <c r="G19" s="9">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0"/>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0"/>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0"/>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0"/>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141</v>
      </c>
      <c r="D24" s="13">
        <f>SUM(D12:D23)</f>
        <v>67</v>
      </c>
      <c r="E24" s="115">
        <v>66</v>
      </c>
      <c r="F24" s="116">
        <v>19</v>
      </c>
      <c r="G24" s="116">
        <v>35</v>
      </c>
      <c r="H24" s="116">
        <v>15</v>
      </c>
      <c r="I24" s="116">
        <v>3</v>
      </c>
      <c r="J24" s="116">
        <v>11</v>
      </c>
      <c r="K24" s="116">
        <v>2</v>
      </c>
      <c r="L24" s="116">
        <v>0</v>
      </c>
      <c r="M24" s="116">
        <v>0</v>
      </c>
      <c r="N24" s="116">
        <v>54</v>
      </c>
      <c r="O24" s="116">
        <v>0</v>
      </c>
      <c r="P24" s="117">
        <v>12</v>
      </c>
      <c r="Q24" s="116">
        <v>0</v>
      </c>
      <c r="R24" s="116">
        <v>0</v>
      </c>
      <c r="S24" s="116">
        <v>0</v>
      </c>
      <c r="T24" s="116">
        <v>0</v>
      </c>
      <c r="U24" s="116">
        <v>0</v>
      </c>
      <c r="V24" s="118">
        <v>0</v>
      </c>
      <c r="W24" s="116">
        <v>0</v>
      </c>
      <c r="X24" s="116">
        <v>0</v>
      </c>
      <c r="Y24" s="116">
        <v>0</v>
      </c>
      <c r="Z24" s="116">
        <v>0</v>
      </c>
      <c r="AA24" s="116">
        <v>0</v>
      </c>
      <c r="AB24" s="119">
        <v>0</v>
      </c>
      <c r="AC24" s="116">
        <v>0</v>
      </c>
      <c r="AD24" s="116">
        <v>0</v>
      </c>
      <c r="AE24" s="116">
        <v>0</v>
      </c>
      <c r="AF24" s="116">
        <v>0</v>
      </c>
      <c r="AG24" s="118">
        <v>0</v>
      </c>
      <c r="AH24" s="120">
        <v>0</v>
      </c>
      <c r="AI24" s="13">
        <v>0</v>
      </c>
      <c r="AJ24" s="13">
        <v>0</v>
      </c>
      <c r="AK24" s="13">
        <v>0</v>
      </c>
      <c r="AL24" s="13">
        <v>9</v>
      </c>
      <c r="AM24" s="13">
        <v>2</v>
      </c>
      <c r="AN24" s="13">
        <v>3</v>
      </c>
      <c r="AO24" s="13">
        <v>66</v>
      </c>
      <c r="AP24" s="13">
        <v>46</v>
      </c>
      <c r="AQ24" s="14">
        <v>146</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row>
    <row r="43" spans="1:44">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row>
    <row r="44" spans="1:44">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row>
    <row r="45" spans="1:44">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sheetData>
  <mergeCells count="70">
    <mergeCell ref="A44:AB44"/>
    <mergeCell ref="A45:AB45"/>
    <mergeCell ref="A42:Z42"/>
    <mergeCell ref="A43:AB43"/>
    <mergeCell ref="E5:AN5"/>
    <mergeCell ref="W7:AA7"/>
    <mergeCell ref="H8:M8"/>
    <mergeCell ref="E8:E10"/>
    <mergeCell ref="F8:F10"/>
    <mergeCell ref="Z8:Z10"/>
    <mergeCell ref="A38:AO38"/>
    <mergeCell ref="A39:AO39"/>
    <mergeCell ref="A40:AO40"/>
    <mergeCell ref="G8:G10"/>
    <mergeCell ref="C5:C10"/>
    <mergeCell ref="AB7:AG7"/>
    <mergeCell ref="A1:AQ1"/>
    <mergeCell ref="A2:AQ2"/>
    <mergeCell ref="A3:AQ3"/>
    <mergeCell ref="A4:AQ4"/>
    <mergeCell ref="A5:A10"/>
    <mergeCell ref="B5:B10"/>
    <mergeCell ref="X8:X10"/>
    <mergeCell ref="D5:D10"/>
    <mergeCell ref="R8:R10"/>
    <mergeCell ref="S8:S10"/>
    <mergeCell ref="AO5:AP9"/>
    <mergeCell ref="AB8:AB10"/>
    <mergeCell ref="AC8:AC10"/>
    <mergeCell ref="AD8:AD10"/>
    <mergeCell ref="W6:AG6"/>
    <mergeCell ref="AH6:AN8"/>
    <mergeCell ref="E7:P7"/>
    <mergeCell ref="Q7:V7"/>
    <mergeCell ref="J9:J10"/>
    <mergeCell ref="K9:K10"/>
    <mergeCell ref="L9:L10"/>
    <mergeCell ref="M9:M10"/>
    <mergeCell ref="AS9:AV10"/>
    <mergeCell ref="A24:B24"/>
    <mergeCell ref="AF8:AF10"/>
    <mergeCell ref="AG8:AG10"/>
    <mergeCell ref="H9:H10"/>
    <mergeCell ref="I9:I10"/>
    <mergeCell ref="AE8:AE10"/>
    <mergeCell ref="N8:N10"/>
    <mergeCell ref="AH9:AK9"/>
    <mergeCell ref="Y8:Y10"/>
    <mergeCell ref="T8:T10"/>
    <mergeCell ref="U8:U10"/>
    <mergeCell ref="V8:V10"/>
    <mergeCell ref="AA8:AA10"/>
    <mergeCell ref="AQ5:AQ10"/>
    <mergeCell ref="E6:V6"/>
    <mergeCell ref="A28:AQ28"/>
    <mergeCell ref="A29:AR29"/>
    <mergeCell ref="A30:AR30"/>
    <mergeCell ref="W8:W10"/>
    <mergeCell ref="AL9:AN9"/>
    <mergeCell ref="O8:O10"/>
    <mergeCell ref="P8:P10"/>
    <mergeCell ref="Q8:Q10"/>
    <mergeCell ref="A31:AR31"/>
    <mergeCell ref="A41:AR41"/>
    <mergeCell ref="A32:AR32"/>
    <mergeCell ref="A33:AR33"/>
    <mergeCell ref="A34:AR34"/>
    <mergeCell ref="A35:AM35"/>
    <mergeCell ref="A36:AM36"/>
    <mergeCell ref="A37:AO37"/>
  </mergeCells>
  <phoneticPr fontId="8" type="noConversion"/>
  <conditionalFormatting sqref="AL17:AQ19 H17:AG19 E17:F19">
    <cfRule type="cellIs" dxfId="470" priority="8" stopIfTrue="1" operator="equal">
      <formula>0</formula>
    </cfRule>
  </conditionalFormatting>
  <conditionalFormatting sqref="AH12:AH16">
    <cfRule type="cellIs" dxfId="469" priority="7" stopIfTrue="1" operator="equal">
      <formula>0</formula>
    </cfRule>
  </conditionalFormatting>
  <conditionalFormatting sqref="AL12:AL16">
    <cfRule type="cellIs" dxfId="468" priority="6" stopIfTrue="1" operator="equal">
      <formula>0</formula>
    </cfRule>
  </conditionalFormatting>
  <conditionalFormatting sqref="AH20:AH23">
    <cfRule type="cellIs" dxfId="467" priority="5" stopIfTrue="1" operator="equal">
      <formula>0</formula>
    </cfRule>
  </conditionalFormatting>
  <conditionalFormatting sqref="W12:W16">
    <cfRule type="cellIs" dxfId="466" priority="4" stopIfTrue="1" operator="equal">
      <formula>0</formula>
    </cfRule>
  </conditionalFormatting>
  <conditionalFormatting sqref="AB12:AB16">
    <cfRule type="cellIs" dxfId="465" priority="3" stopIfTrue="1" operator="equal">
      <formula>0</formula>
    </cfRule>
  </conditionalFormatting>
  <conditionalFormatting sqref="Q12:Q16">
    <cfRule type="cellIs" dxfId="464" priority="2" stopIfTrue="1" operator="equal">
      <formula>0</formula>
    </cfRule>
  </conditionalFormatting>
  <conditionalFormatting sqref="AO12:AO16">
    <cfRule type="cellIs" dxfId="463" priority="1" stopIfTrue="1" operator="equal">
      <formula>0</formula>
    </cfRule>
  </conditionalFormatting>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A1:AY50"/>
  <sheetViews>
    <sheetView workbookViewId="0">
      <selection activeCell="A29" sqref="A29:AR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269</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6</v>
      </c>
      <c r="D12" s="8">
        <f>F12+R12+X12+AC12+AI12+AM12+AP12</f>
        <v>0</v>
      </c>
      <c r="E12" s="98"/>
      <c r="F12" s="10"/>
      <c r="G12" s="9">
        <f t="shared" ref="G12:G19" si="0">E12-SUM(H12:M12)</f>
        <v>0</v>
      </c>
      <c r="H12" s="10"/>
      <c r="I12" s="10"/>
      <c r="J12" s="10"/>
      <c r="K12" s="10"/>
      <c r="L12" s="10"/>
      <c r="M12" s="10"/>
      <c r="N12" s="10"/>
      <c r="O12" s="10"/>
      <c r="P12" s="99"/>
      <c r="Q12" s="100">
        <v>2</v>
      </c>
      <c r="R12" s="10"/>
      <c r="S12" s="10">
        <v>1</v>
      </c>
      <c r="T12" s="10"/>
      <c r="U12" s="10"/>
      <c r="V12" s="101">
        <v>1</v>
      </c>
      <c r="W12" s="102">
        <v>3</v>
      </c>
      <c r="X12" s="10"/>
      <c r="Y12" s="10"/>
      <c r="Z12" s="10">
        <v>2</v>
      </c>
      <c r="AA12" s="103">
        <v>1</v>
      </c>
      <c r="AB12" s="100">
        <v>1</v>
      </c>
      <c r="AC12" s="10"/>
      <c r="AD12" s="10"/>
      <c r="AE12" s="10"/>
      <c r="AF12" s="10"/>
      <c r="AG12" s="101">
        <v>1</v>
      </c>
      <c r="AH12" s="102">
        <f>AJ12+AK12</f>
        <v>0</v>
      </c>
      <c r="AI12" s="10"/>
      <c r="AJ12" s="10"/>
      <c r="AK12" s="10"/>
      <c r="AL12" s="63">
        <f>AN12</f>
        <v>0</v>
      </c>
      <c r="AM12" s="10"/>
      <c r="AN12" s="10"/>
      <c r="AO12" s="63">
        <f>AP12</f>
        <v>0</v>
      </c>
      <c r="AP12" s="10"/>
      <c r="AQ12" s="10"/>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16</v>
      </c>
      <c r="D17" s="8">
        <f t="shared" si="1"/>
        <v>3</v>
      </c>
      <c r="E17" s="161">
        <v>11</v>
      </c>
      <c r="F17" s="34">
        <v>0</v>
      </c>
      <c r="G17" s="9">
        <f>E17-SUM(H17:M17)</f>
        <v>6</v>
      </c>
      <c r="H17" s="34">
        <v>1</v>
      </c>
      <c r="I17" s="34">
        <v>0</v>
      </c>
      <c r="J17" s="34">
        <v>4</v>
      </c>
      <c r="K17" s="34">
        <v>0</v>
      </c>
      <c r="L17" s="34">
        <v>0</v>
      </c>
      <c r="M17" s="34">
        <v>0</v>
      </c>
      <c r="N17" s="34">
        <v>5</v>
      </c>
      <c r="O17" s="34">
        <v>0</v>
      </c>
      <c r="P17" s="105">
        <v>1</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5</v>
      </c>
      <c r="AP17" s="34">
        <v>3</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22</v>
      </c>
      <c r="D24" s="13">
        <f>SUM(D12:D23)</f>
        <v>3</v>
      </c>
      <c r="E24" s="115">
        <f>SUM(E12:E23)</f>
        <v>11</v>
      </c>
      <c r="F24" s="116">
        <f>SUM(F12:F23)</f>
        <v>0</v>
      </c>
      <c r="G24" s="116">
        <f>SUM(G12:G23)</f>
        <v>6</v>
      </c>
      <c r="H24" s="116">
        <f t="shared" ref="H24:AH24" si="2">SUM(H12:H23)</f>
        <v>1</v>
      </c>
      <c r="I24" s="116">
        <f t="shared" si="2"/>
        <v>0</v>
      </c>
      <c r="J24" s="116">
        <f t="shared" si="2"/>
        <v>4</v>
      </c>
      <c r="K24" s="116">
        <f t="shared" si="2"/>
        <v>0</v>
      </c>
      <c r="L24" s="116">
        <f t="shared" si="2"/>
        <v>0</v>
      </c>
      <c r="M24" s="116">
        <f t="shared" si="2"/>
        <v>0</v>
      </c>
      <c r="N24" s="116">
        <f t="shared" si="2"/>
        <v>5</v>
      </c>
      <c r="O24" s="116">
        <f t="shared" si="2"/>
        <v>0</v>
      </c>
      <c r="P24" s="117">
        <f t="shared" si="2"/>
        <v>1</v>
      </c>
      <c r="Q24" s="116">
        <f t="shared" si="2"/>
        <v>2</v>
      </c>
      <c r="R24" s="116">
        <f t="shared" si="2"/>
        <v>0</v>
      </c>
      <c r="S24" s="116">
        <f t="shared" si="2"/>
        <v>1</v>
      </c>
      <c r="T24" s="116">
        <f t="shared" si="2"/>
        <v>0</v>
      </c>
      <c r="U24" s="116">
        <f t="shared" si="2"/>
        <v>0</v>
      </c>
      <c r="V24" s="118">
        <f t="shared" si="2"/>
        <v>1</v>
      </c>
      <c r="W24" s="116">
        <f t="shared" si="2"/>
        <v>3</v>
      </c>
      <c r="X24" s="116">
        <f t="shared" si="2"/>
        <v>0</v>
      </c>
      <c r="Y24" s="116">
        <f t="shared" si="2"/>
        <v>0</v>
      </c>
      <c r="Z24" s="116">
        <f t="shared" si="2"/>
        <v>2</v>
      </c>
      <c r="AA24" s="116">
        <f t="shared" si="2"/>
        <v>1</v>
      </c>
      <c r="AB24" s="119">
        <f t="shared" si="2"/>
        <v>1</v>
      </c>
      <c r="AC24" s="116">
        <f t="shared" si="2"/>
        <v>0</v>
      </c>
      <c r="AD24" s="116">
        <f t="shared" si="2"/>
        <v>0</v>
      </c>
      <c r="AE24" s="116">
        <f t="shared" si="2"/>
        <v>0</v>
      </c>
      <c r="AF24" s="116">
        <f t="shared" si="2"/>
        <v>0</v>
      </c>
      <c r="AG24" s="118">
        <f t="shared" si="2"/>
        <v>1</v>
      </c>
      <c r="AH24" s="120">
        <f t="shared" si="2"/>
        <v>0</v>
      </c>
      <c r="AI24" s="13">
        <f>SUM(AI12:AI23)</f>
        <v>0</v>
      </c>
      <c r="AJ24" s="13">
        <f t="shared" ref="AJ24:AO24" si="3">SUM(AJ12:AJ23)</f>
        <v>0</v>
      </c>
      <c r="AK24" s="13">
        <f t="shared" si="3"/>
        <v>0</v>
      </c>
      <c r="AL24" s="13">
        <f t="shared" si="3"/>
        <v>0</v>
      </c>
      <c r="AM24" s="13">
        <f t="shared" si="3"/>
        <v>0</v>
      </c>
      <c r="AN24" s="13">
        <f>SUM(AN12:AN23)</f>
        <v>0</v>
      </c>
      <c r="AO24" s="13">
        <f t="shared" si="3"/>
        <v>5</v>
      </c>
      <c r="AP24" s="13">
        <f>SUM(AP12:AP23)</f>
        <v>3</v>
      </c>
      <c r="AQ24" s="14">
        <f>SUM(AQ12:AQ23)</f>
        <v>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2:AR32"/>
    <mergeCell ref="A41:AR41"/>
    <mergeCell ref="A33:AR33"/>
    <mergeCell ref="A34:AR34"/>
    <mergeCell ref="A35:AM35"/>
    <mergeCell ref="A36:AM36"/>
    <mergeCell ref="A37:AO37"/>
    <mergeCell ref="A38:AO38"/>
    <mergeCell ref="A39:AO39"/>
    <mergeCell ref="A40:AO40"/>
    <mergeCell ref="A28:AQ28"/>
    <mergeCell ref="A29:AR29"/>
    <mergeCell ref="A30:AR30"/>
    <mergeCell ref="A31:AR31"/>
    <mergeCell ref="AA8:AA10"/>
    <mergeCell ref="AL9:AN9"/>
    <mergeCell ref="AO5:AP9"/>
    <mergeCell ref="X8:X10"/>
    <mergeCell ref="AH6:AN8"/>
    <mergeCell ref="G8:G10"/>
    <mergeCell ref="H8:M8"/>
    <mergeCell ref="B5:B10"/>
    <mergeCell ref="C5:C10"/>
    <mergeCell ref="D5:D10"/>
    <mergeCell ref="AS9:AV10"/>
    <mergeCell ref="A24:B24"/>
    <mergeCell ref="H9:H10"/>
    <mergeCell ref="I9:I10"/>
    <mergeCell ref="J9:J10"/>
    <mergeCell ref="K9:K10"/>
    <mergeCell ref="AQ5:AQ10"/>
    <mergeCell ref="E6:V6"/>
    <mergeCell ref="E5:AN5"/>
    <mergeCell ref="Q7:V7"/>
    <mergeCell ref="W7:AA7"/>
    <mergeCell ref="AB7:AG7"/>
    <mergeCell ref="AF8:AF10"/>
    <mergeCell ref="AG8:AG10"/>
    <mergeCell ref="A1:AQ1"/>
    <mergeCell ref="A2:AQ2"/>
    <mergeCell ref="A3:AQ3"/>
    <mergeCell ref="A4:AQ4"/>
    <mergeCell ref="A5:A10"/>
    <mergeCell ref="L9:L10"/>
    <mergeCell ref="M9:M10"/>
    <mergeCell ref="AB8:AB10"/>
    <mergeCell ref="AC8:AC10"/>
    <mergeCell ref="AD8:AD10"/>
    <mergeCell ref="AH9:AK9"/>
    <mergeCell ref="U8:U10"/>
    <mergeCell ref="W8:W10"/>
    <mergeCell ref="AE8:AE10"/>
    <mergeCell ref="Y8:Y10"/>
    <mergeCell ref="Z8:Z10"/>
    <mergeCell ref="T8:T10"/>
    <mergeCell ref="O8:O10"/>
    <mergeCell ref="W6:AG6"/>
    <mergeCell ref="E7:P7"/>
    <mergeCell ref="P8:P10"/>
    <mergeCell ref="Q8:Q10"/>
    <mergeCell ref="R8:R10"/>
    <mergeCell ref="S8:S10"/>
    <mergeCell ref="E8:E10"/>
    <mergeCell ref="F8:F10"/>
    <mergeCell ref="V8:V10"/>
    <mergeCell ref="N8:N10"/>
  </mergeCells>
  <phoneticPr fontId="8" type="noConversion"/>
  <conditionalFormatting sqref="AL17:AQ19 H17:AG19 E17:F19">
    <cfRule type="cellIs" dxfId="103" priority="8" stopIfTrue="1" operator="equal">
      <formula>0</formula>
    </cfRule>
  </conditionalFormatting>
  <conditionalFormatting sqref="AH12:AH16">
    <cfRule type="cellIs" dxfId="102" priority="7" stopIfTrue="1" operator="equal">
      <formula>0</formula>
    </cfRule>
  </conditionalFormatting>
  <conditionalFormatting sqref="AL12:AL16">
    <cfRule type="cellIs" dxfId="101" priority="6" stopIfTrue="1" operator="equal">
      <formula>0</formula>
    </cfRule>
  </conditionalFormatting>
  <conditionalFormatting sqref="AH20:AH23">
    <cfRule type="cellIs" dxfId="100" priority="5" stopIfTrue="1" operator="equal">
      <formula>0</formula>
    </cfRule>
  </conditionalFormatting>
  <conditionalFormatting sqref="W12:W16">
    <cfRule type="cellIs" dxfId="99" priority="4" stopIfTrue="1" operator="equal">
      <formula>0</formula>
    </cfRule>
  </conditionalFormatting>
  <conditionalFormatting sqref="AB12:AB16">
    <cfRule type="cellIs" dxfId="98" priority="3" stopIfTrue="1" operator="equal">
      <formula>0</formula>
    </cfRule>
  </conditionalFormatting>
  <conditionalFormatting sqref="Q12:Q16">
    <cfRule type="cellIs" dxfId="97" priority="2" stopIfTrue="1" operator="equal">
      <formula>0</formula>
    </cfRule>
  </conditionalFormatting>
  <conditionalFormatting sqref="AO12:AO16">
    <cfRule type="cellIs" dxfId="96" priority="1" stopIfTrue="1" operator="equal">
      <formula>0</formula>
    </cfRule>
  </conditionalFormatting>
  <pageMargins left="0.75" right="0.75" top="1" bottom="1" header="0.5" footer="0.5"/>
  <headerFooter alignWithMargins="0"/>
  <legacyDrawing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sheetPr>
  <dimension ref="A1:AY50"/>
  <sheetViews>
    <sheetView workbookViewId="0">
      <selection activeCell="AH9" sqref="AH9:AK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270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11</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12</v>
      </c>
      <c r="D18" s="8">
        <f t="shared" si="1"/>
        <v>2</v>
      </c>
      <c r="E18" s="161">
        <v>8</v>
      </c>
      <c r="F18" s="34">
        <v>1</v>
      </c>
      <c r="G18" s="9">
        <f t="shared" si="0"/>
        <v>3</v>
      </c>
      <c r="H18" s="34">
        <v>2</v>
      </c>
      <c r="I18" s="34">
        <v>0</v>
      </c>
      <c r="J18" s="34">
        <v>2</v>
      </c>
      <c r="K18" s="34">
        <v>1</v>
      </c>
      <c r="L18" s="34">
        <v>0</v>
      </c>
      <c r="M18" s="34">
        <v>0</v>
      </c>
      <c r="N18" s="34">
        <v>7</v>
      </c>
      <c r="O18" s="34">
        <v>1</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3</v>
      </c>
      <c r="AM18" s="34">
        <v>1</v>
      </c>
      <c r="AN18" s="34">
        <v>2</v>
      </c>
      <c r="AO18" s="34">
        <v>1</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12</v>
      </c>
      <c r="D24" s="13">
        <f>SUM(D12:D23)</f>
        <v>2</v>
      </c>
      <c r="E24" s="115">
        <f>SUM(E12:E23)</f>
        <v>8</v>
      </c>
      <c r="F24" s="116">
        <f>SUM(F12:F23)</f>
        <v>1</v>
      </c>
      <c r="G24" s="116">
        <f>SUM(G12:G23)</f>
        <v>3</v>
      </c>
      <c r="H24" s="116">
        <f t="shared" ref="H24:AH24" si="2">SUM(H12:H23)</f>
        <v>2</v>
      </c>
      <c r="I24" s="116">
        <f t="shared" si="2"/>
        <v>0</v>
      </c>
      <c r="J24" s="116">
        <f t="shared" si="2"/>
        <v>2</v>
      </c>
      <c r="K24" s="116">
        <f t="shared" si="2"/>
        <v>1</v>
      </c>
      <c r="L24" s="116">
        <f t="shared" si="2"/>
        <v>0</v>
      </c>
      <c r="M24" s="116">
        <f t="shared" si="2"/>
        <v>0</v>
      </c>
      <c r="N24" s="116">
        <f t="shared" si="2"/>
        <v>7</v>
      </c>
      <c r="O24" s="116">
        <f t="shared" si="2"/>
        <v>1</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3</v>
      </c>
      <c r="AM24" s="13">
        <f t="shared" si="3"/>
        <v>1</v>
      </c>
      <c r="AN24" s="13">
        <f>SUM(AN12:AN23)</f>
        <v>2</v>
      </c>
      <c r="AO24" s="13">
        <f t="shared" si="3"/>
        <v>1</v>
      </c>
      <c r="AP24" s="13">
        <f>SUM(AP12:AP23)</f>
        <v>0</v>
      </c>
      <c r="AQ24" s="14">
        <f>SUM(AQ12:AQ23)</f>
        <v>11</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95" priority="8" stopIfTrue="1" operator="equal">
      <formula>0</formula>
    </cfRule>
  </conditionalFormatting>
  <conditionalFormatting sqref="AH12:AH16">
    <cfRule type="cellIs" dxfId="94" priority="7" stopIfTrue="1" operator="equal">
      <formula>0</formula>
    </cfRule>
  </conditionalFormatting>
  <conditionalFormatting sqref="AL12:AL16">
    <cfRule type="cellIs" dxfId="93" priority="6" stopIfTrue="1" operator="equal">
      <formula>0</formula>
    </cfRule>
  </conditionalFormatting>
  <conditionalFormatting sqref="AH20:AH23">
    <cfRule type="cellIs" dxfId="92" priority="5" stopIfTrue="1" operator="equal">
      <formula>0</formula>
    </cfRule>
  </conditionalFormatting>
  <conditionalFormatting sqref="W12:W16">
    <cfRule type="cellIs" dxfId="91" priority="4" stopIfTrue="1" operator="equal">
      <formula>0</formula>
    </cfRule>
  </conditionalFormatting>
  <conditionalFormatting sqref="AB12:AB16">
    <cfRule type="cellIs" dxfId="90" priority="3" stopIfTrue="1" operator="equal">
      <formula>0</formula>
    </cfRule>
  </conditionalFormatting>
  <conditionalFormatting sqref="Q12:Q16">
    <cfRule type="cellIs" dxfId="89" priority="2" stopIfTrue="1" operator="equal">
      <formula>0</formula>
    </cfRule>
  </conditionalFormatting>
  <conditionalFormatting sqref="AO12:AO16">
    <cfRule type="cellIs" dxfId="88" priority="1" stopIfTrue="1" operator="equal">
      <formula>0</formula>
    </cfRule>
  </conditionalFormatting>
  <pageMargins left="0.75" right="0.75" top="1" bottom="1" header="0.5" footer="0.5"/>
  <headerFooter alignWithMargins="0"/>
  <legacyDrawing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1:AY50"/>
  <sheetViews>
    <sheetView workbookViewId="0">
      <selection activeCell="A28" sqref="A28:AQ28"/>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271</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32</v>
      </c>
      <c r="AR12" s="4"/>
      <c r="AS12" s="104"/>
      <c r="AT12" s="4"/>
      <c r="AU12" s="4"/>
      <c r="AV12" s="4"/>
      <c r="AW12" s="4"/>
      <c r="AX12" s="4"/>
      <c r="AY12" s="4"/>
    </row>
    <row r="13" spans="1:51" ht="12" customHeight="1">
      <c r="A13" s="2" t="s">
        <v>88</v>
      </c>
      <c r="B13" s="33" t="s">
        <v>1</v>
      </c>
      <c r="C13" s="8">
        <f t="shared" ref="C13:D23" si="1">E13+Q13+W13+AB13+AH13+AL13+AO13</f>
        <v>7</v>
      </c>
      <c r="D13" s="8">
        <f t="shared" si="1"/>
        <v>1</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v>5</v>
      </c>
      <c r="AI13" s="10">
        <v>1</v>
      </c>
      <c r="AJ13" s="10">
        <v>3</v>
      </c>
      <c r="AK13" s="10"/>
      <c r="AL13" s="63">
        <v>2</v>
      </c>
      <c r="AM13" s="10"/>
      <c r="AN13" s="10"/>
      <c r="AO13" s="63"/>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67</v>
      </c>
      <c r="D18" s="8">
        <f t="shared" si="1"/>
        <v>33</v>
      </c>
      <c r="E18" s="161">
        <v>28</v>
      </c>
      <c r="F18" s="34">
        <v>7</v>
      </c>
      <c r="G18" s="9">
        <f t="shared" si="0"/>
        <v>28</v>
      </c>
      <c r="H18" s="34">
        <v>0</v>
      </c>
      <c r="I18" s="34">
        <v>0</v>
      </c>
      <c r="J18" s="34">
        <v>0</v>
      </c>
      <c r="K18" s="34">
        <v>0</v>
      </c>
      <c r="L18" s="34">
        <v>0</v>
      </c>
      <c r="M18" s="34">
        <v>0</v>
      </c>
      <c r="N18" s="34">
        <v>7</v>
      </c>
      <c r="O18" s="34">
        <v>16</v>
      </c>
      <c r="P18" s="105">
        <v>4</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5</v>
      </c>
      <c r="AM18" s="34">
        <v>3</v>
      </c>
      <c r="AN18" s="34">
        <v>2</v>
      </c>
      <c r="AO18" s="34">
        <v>34</v>
      </c>
      <c r="AP18" s="34">
        <v>23</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74</v>
      </c>
      <c r="D24" s="13">
        <f>SUM(D12:D23)</f>
        <v>34</v>
      </c>
      <c r="E24" s="115">
        <f>SUM(E12:E23)</f>
        <v>28</v>
      </c>
      <c r="F24" s="116">
        <f>SUM(F12:F23)</f>
        <v>7</v>
      </c>
      <c r="G24" s="116">
        <f>SUM(G12:G23)</f>
        <v>28</v>
      </c>
      <c r="H24" s="116">
        <f t="shared" ref="H24:AH24" si="2">SUM(H12:H23)</f>
        <v>0</v>
      </c>
      <c r="I24" s="116">
        <f t="shared" si="2"/>
        <v>0</v>
      </c>
      <c r="J24" s="116">
        <f t="shared" si="2"/>
        <v>0</v>
      </c>
      <c r="K24" s="116">
        <f t="shared" si="2"/>
        <v>0</v>
      </c>
      <c r="L24" s="116">
        <f t="shared" si="2"/>
        <v>0</v>
      </c>
      <c r="M24" s="116">
        <f t="shared" si="2"/>
        <v>0</v>
      </c>
      <c r="N24" s="116">
        <f t="shared" si="2"/>
        <v>7</v>
      </c>
      <c r="O24" s="116">
        <f t="shared" si="2"/>
        <v>16</v>
      </c>
      <c r="P24" s="117">
        <f t="shared" si="2"/>
        <v>4</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5</v>
      </c>
      <c r="AI24" s="13">
        <f>SUM(AI12:AI23)</f>
        <v>1</v>
      </c>
      <c r="AJ24" s="13">
        <f t="shared" ref="AJ24:AO24" si="3">SUM(AJ12:AJ23)</f>
        <v>3</v>
      </c>
      <c r="AK24" s="13">
        <f t="shared" si="3"/>
        <v>0</v>
      </c>
      <c r="AL24" s="13">
        <f t="shared" si="3"/>
        <v>7</v>
      </c>
      <c r="AM24" s="13">
        <f t="shared" si="3"/>
        <v>3</v>
      </c>
      <c r="AN24" s="13">
        <f>SUM(AN12:AN23)</f>
        <v>2</v>
      </c>
      <c r="AO24" s="13">
        <f t="shared" si="3"/>
        <v>34</v>
      </c>
      <c r="AP24" s="13">
        <f>SUM(AP12:AP23)</f>
        <v>23</v>
      </c>
      <c r="AQ24" s="14">
        <f>SUM(AQ12:AQ23)</f>
        <v>32</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87" priority="8" stopIfTrue="1" operator="equal">
      <formula>0</formula>
    </cfRule>
  </conditionalFormatting>
  <conditionalFormatting sqref="AH12:AH16">
    <cfRule type="cellIs" dxfId="86" priority="7" stopIfTrue="1" operator="equal">
      <formula>0</formula>
    </cfRule>
  </conditionalFormatting>
  <conditionalFormatting sqref="AL12:AL16">
    <cfRule type="cellIs" dxfId="85" priority="6" stopIfTrue="1" operator="equal">
      <formula>0</formula>
    </cfRule>
  </conditionalFormatting>
  <conditionalFormatting sqref="AH20:AH23">
    <cfRule type="cellIs" dxfId="84" priority="5" stopIfTrue="1" operator="equal">
      <formula>0</formula>
    </cfRule>
  </conditionalFormatting>
  <conditionalFormatting sqref="W12:W16">
    <cfRule type="cellIs" dxfId="83" priority="4" stopIfTrue="1" operator="equal">
      <formula>0</formula>
    </cfRule>
  </conditionalFormatting>
  <conditionalFormatting sqref="AB12:AB16">
    <cfRule type="cellIs" dxfId="82" priority="3" stopIfTrue="1" operator="equal">
      <formula>0</formula>
    </cfRule>
  </conditionalFormatting>
  <conditionalFormatting sqref="Q12:Q16">
    <cfRule type="cellIs" dxfId="81" priority="2" stopIfTrue="1" operator="equal">
      <formula>0</formula>
    </cfRule>
  </conditionalFormatting>
  <conditionalFormatting sqref="AO12:AO16">
    <cfRule type="cellIs" dxfId="80" priority="1" stopIfTrue="1" operator="equal">
      <formula>0</formula>
    </cfRule>
  </conditionalFormatting>
  <pageMargins left="0.75" right="0.75" top="1" bottom="1" header="0.5" footer="0.5"/>
  <headerFooter alignWithMargins="0"/>
  <legacyDrawing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AY50"/>
  <sheetViews>
    <sheetView workbookViewId="0">
      <selection activeCell="AH9" sqref="AH9:AK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272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24</v>
      </c>
      <c r="D12" s="8">
        <f>F12+R12+X12+AC12+AI12+AM12+AP12</f>
        <v>11</v>
      </c>
      <c r="E12" s="98">
        <v>14</v>
      </c>
      <c r="F12" s="10">
        <v>5</v>
      </c>
      <c r="G12" s="9">
        <f t="shared" ref="G12:G19" si="0">E12-SUM(H12:M12)</f>
        <v>10</v>
      </c>
      <c r="H12" s="10">
        <v>2</v>
      </c>
      <c r="I12" s="10"/>
      <c r="J12" s="10">
        <v>2</v>
      </c>
      <c r="K12" s="10"/>
      <c r="L12" s="10"/>
      <c r="M12" s="10"/>
      <c r="N12" s="10">
        <v>5</v>
      </c>
      <c r="O12" s="10">
        <v>3</v>
      </c>
      <c r="P12" s="99">
        <v>5</v>
      </c>
      <c r="Q12" s="100">
        <v>1</v>
      </c>
      <c r="R12" s="10"/>
      <c r="S12" s="10"/>
      <c r="T12" s="10"/>
      <c r="U12" s="10"/>
      <c r="V12" s="101">
        <v>1</v>
      </c>
      <c r="W12" s="102">
        <v>8</v>
      </c>
      <c r="X12" s="10">
        <v>6</v>
      </c>
      <c r="Y12" s="10">
        <v>1</v>
      </c>
      <c r="Z12" s="10"/>
      <c r="AA12" s="103"/>
      <c r="AB12" s="100">
        <v>1</v>
      </c>
      <c r="AC12" s="10"/>
      <c r="AD12" s="10"/>
      <c r="AE12" s="10"/>
      <c r="AF12" s="10">
        <v>1</v>
      </c>
      <c r="AG12" s="101"/>
      <c r="AH12" s="102"/>
      <c r="AI12" s="10"/>
      <c r="AJ12" s="10"/>
      <c r="AK12" s="10"/>
      <c r="AL12" s="63">
        <f>AN12</f>
        <v>0</v>
      </c>
      <c r="AM12" s="10"/>
      <c r="AN12" s="10"/>
      <c r="AO12" s="63">
        <f>AP12</f>
        <v>0</v>
      </c>
      <c r="AP12" s="10"/>
      <c r="AQ12" s="10">
        <v>20</v>
      </c>
      <c r="AR12" s="4"/>
      <c r="AS12" s="104"/>
      <c r="AT12" s="4"/>
      <c r="AU12" s="4"/>
      <c r="AV12" s="4"/>
      <c r="AW12" s="4"/>
      <c r="AX12" s="4"/>
      <c r="AY12" s="4"/>
    </row>
    <row r="13" spans="1:51" ht="12" customHeight="1">
      <c r="A13" s="2" t="s">
        <v>88</v>
      </c>
      <c r="B13" s="33" t="s">
        <v>1</v>
      </c>
      <c r="C13" s="8">
        <f t="shared" ref="C13:D23" si="1">E13+Q13+W13+AB13+AH13+AL13+AO13</f>
        <v>17</v>
      </c>
      <c r="D13" s="8">
        <f t="shared" si="1"/>
        <v>3</v>
      </c>
      <c r="E13" s="98">
        <v>14</v>
      </c>
      <c r="F13" s="10">
        <v>3</v>
      </c>
      <c r="G13" s="9">
        <f t="shared" si="0"/>
        <v>13</v>
      </c>
      <c r="H13" s="10">
        <v>1</v>
      </c>
      <c r="I13" s="10"/>
      <c r="J13" s="10"/>
      <c r="K13" s="10"/>
      <c r="L13" s="10"/>
      <c r="M13" s="10"/>
      <c r="N13" s="10">
        <v>8</v>
      </c>
      <c r="O13" s="10"/>
      <c r="P13" s="99">
        <v>1</v>
      </c>
      <c r="Q13" s="100">
        <v>2</v>
      </c>
      <c r="R13" s="10"/>
      <c r="S13" s="10"/>
      <c r="T13" s="10">
        <v>1</v>
      </c>
      <c r="U13" s="10"/>
      <c r="V13" s="101"/>
      <c r="W13" s="102">
        <v>1</v>
      </c>
      <c r="X13" s="10"/>
      <c r="Y13" s="10"/>
      <c r="Z13" s="10"/>
      <c r="AA13" s="103">
        <v>1</v>
      </c>
      <c r="AB13" s="100">
        <f>AD13+AE13+AF13+AG13</f>
        <v>0</v>
      </c>
      <c r="AC13" s="10"/>
      <c r="AD13" s="10"/>
      <c r="AE13" s="10"/>
      <c r="AF13" s="10"/>
      <c r="AG13" s="101"/>
      <c r="AH13" s="102">
        <f>AJ13+AK13</f>
        <v>0</v>
      </c>
      <c r="AI13" s="10"/>
      <c r="AJ13" s="10"/>
      <c r="AK13" s="10"/>
      <c r="AL13" s="63">
        <f>AN13</f>
        <v>0</v>
      </c>
      <c r="AM13" s="10"/>
      <c r="AN13" s="10"/>
      <c r="AO13" s="63">
        <f>AP13</f>
        <v>0</v>
      </c>
      <c r="AP13" s="10"/>
      <c r="AQ13" s="10">
        <v>12</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29</v>
      </c>
      <c r="D17" s="8">
        <f t="shared" si="1"/>
        <v>14</v>
      </c>
      <c r="E17" s="161">
        <v>16</v>
      </c>
      <c r="F17" s="34">
        <v>4</v>
      </c>
      <c r="G17" s="9">
        <f>E17-SUM(H17:M17)</f>
        <v>8</v>
      </c>
      <c r="H17" s="34">
        <v>1</v>
      </c>
      <c r="I17" s="34">
        <v>4</v>
      </c>
      <c r="J17" s="34">
        <v>3</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13</v>
      </c>
      <c r="AP17" s="34">
        <v>10</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70</v>
      </c>
      <c r="D24" s="13">
        <f>SUM(D12:D23)</f>
        <v>28</v>
      </c>
      <c r="E24" s="115">
        <f>SUM(E12:E23)</f>
        <v>44</v>
      </c>
      <c r="F24" s="116">
        <f>SUM(F12:F23)</f>
        <v>12</v>
      </c>
      <c r="G24" s="116">
        <f>SUM(G12:G23)</f>
        <v>31</v>
      </c>
      <c r="H24" s="116">
        <f t="shared" ref="H24:AH24" si="2">SUM(H12:H23)</f>
        <v>4</v>
      </c>
      <c r="I24" s="116">
        <f t="shared" si="2"/>
        <v>4</v>
      </c>
      <c r="J24" s="116">
        <f t="shared" si="2"/>
        <v>5</v>
      </c>
      <c r="K24" s="116">
        <f t="shared" si="2"/>
        <v>0</v>
      </c>
      <c r="L24" s="116">
        <f t="shared" si="2"/>
        <v>0</v>
      </c>
      <c r="M24" s="116">
        <f t="shared" si="2"/>
        <v>0</v>
      </c>
      <c r="N24" s="116">
        <f t="shared" si="2"/>
        <v>13</v>
      </c>
      <c r="O24" s="116">
        <f t="shared" si="2"/>
        <v>3</v>
      </c>
      <c r="P24" s="117">
        <f t="shared" si="2"/>
        <v>6</v>
      </c>
      <c r="Q24" s="116">
        <f t="shared" si="2"/>
        <v>3</v>
      </c>
      <c r="R24" s="116">
        <f t="shared" si="2"/>
        <v>0</v>
      </c>
      <c r="S24" s="116">
        <f t="shared" si="2"/>
        <v>0</v>
      </c>
      <c r="T24" s="116">
        <f t="shared" si="2"/>
        <v>1</v>
      </c>
      <c r="U24" s="116">
        <f t="shared" si="2"/>
        <v>0</v>
      </c>
      <c r="V24" s="118">
        <f t="shared" si="2"/>
        <v>1</v>
      </c>
      <c r="W24" s="116">
        <f t="shared" si="2"/>
        <v>9</v>
      </c>
      <c r="X24" s="116">
        <f t="shared" si="2"/>
        <v>6</v>
      </c>
      <c r="Y24" s="116">
        <f t="shared" si="2"/>
        <v>1</v>
      </c>
      <c r="Z24" s="116">
        <f t="shared" si="2"/>
        <v>0</v>
      </c>
      <c r="AA24" s="116">
        <f t="shared" si="2"/>
        <v>1</v>
      </c>
      <c r="AB24" s="119">
        <f t="shared" si="2"/>
        <v>1</v>
      </c>
      <c r="AC24" s="116">
        <f t="shared" si="2"/>
        <v>0</v>
      </c>
      <c r="AD24" s="116">
        <f t="shared" si="2"/>
        <v>0</v>
      </c>
      <c r="AE24" s="116">
        <f t="shared" si="2"/>
        <v>0</v>
      </c>
      <c r="AF24" s="116">
        <f t="shared" si="2"/>
        <v>1</v>
      </c>
      <c r="AG24" s="118">
        <f t="shared" si="2"/>
        <v>0</v>
      </c>
      <c r="AH24" s="120">
        <f t="shared" si="2"/>
        <v>0</v>
      </c>
      <c r="AI24" s="13">
        <f>SUM(AI12:AI23)</f>
        <v>0</v>
      </c>
      <c r="AJ24" s="13">
        <f t="shared" ref="AJ24:AO24" si="3">SUM(AJ12:AJ23)</f>
        <v>0</v>
      </c>
      <c r="AK24" s="13">
        <f t="shared" si="3"/>
        <v>0</v>
      </c>
      <c r="AL24" s="13">
        <f t="shared" si="3"/>
        <v>0</v>
      </c>
      <c r="AM24" s="13">
        <f t="shared" si="3"/>
        <v>0</v>
      </c>
      <c r="AN24" s="13">
        <f>SUM(AN12:AN23)</f>
        <v>0</v>
      </c>
      <c r="AO24" s="13">
        <f t="shared" si="3"/>
        <v>13</v>
      </c>
      <c r="AP24" s="13">
        <f>SUM(AP12:AP23)</f>
        <v>10</v>
      </c>
      <c r="AQ24" s="14">
        <f>SUM(AQ12:AQ23)</f>
        <v>32</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79" priority="8" stopIfTrue="1" operator="equal">
      <formula>0</formula>
    </cfRule>
  </conditionalFormatting>
  <conditionalFormatting sqref="AH12:AH16">
    <cfRule type="cellIs" dxfId="78" priority="7" stopIfTrue="1" operator="equal">
      <formula>0</formula>
    </cfRule>
  </conditionalFormatting>
  <conditionalFormatting sqref="AL12:AL16">
    <cfRule type="cellIs" dxfId="77" priority="6" stopIfTrue="1" operator="equal">
      <formula>0</formula>
    </cfRule>
  </conditionalFormatting>
  <conditionalFormatting sqref="AH20:AH23">
    <cfRule type="cellIs" dxfId="76" priority="5" stopIfTrue="1" operator="equal">
      <formula>0</formula>
    </cfRule>
  </conditionalFormatting>
  <conditionalFormatting sqref="W12:W16">
    <cfRule type="cellIs" dxfId="75" priority="4" stopIfTrue="1" operator="equal">
      <formula>0</formula>
    </cfRule>
  </conditionalFormatting>
  <conditionalFormatting sqref="AB12:AB16">
    <cfRule type="cellIs" dxfId="74" priority="3" stopIfTrue="1" operator="equal">
      <formula>0</formula>
    </cfRule>
  </conditionalFormatting>
  <conditionalFormatting sqref="Q12:Q16">
    <cfRule type="cellIs" dxfId="73" priority="2" stopIfTrue="1" operator="equal">
      <formula>0</formula>
    </cfRule>
  </conditionalFormatting>
  <conditionalFormatting sqref="AO12:AO16">
    <cfRule type="cellIs" dxfId="72" priority="1" stopIfTrue="1" operator="equal">
      <formula>0</formula>
    </cfRule>
  </conditionalFormatting>
  <pageMargins left="0.75" right="0.75" top="1" bottom="1" header="0.5" footer="0.5"/>
  <headerFooter alignWithMargins="0"/>
  <legacyDrawing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1:AY50"/>
  <sheetViews>
    <sheetView workbookViewId="0">
      <selection activeCell="AH9" sqref="AH9:AK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273</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26</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v>4</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29</v>
      </c>
      <c r="D17" s="8">
        <f t="shared" si="1"/>
        <v>10</v>
      </c>
      <c r="E17" s="161">
        <v>17</v>
      </c>
      <c r="F17" s="34">
        <v>5</v>
      </c>
      <c r="G17" s="9">
        <f>E17-SUM(H17:M17)</f>
        <v>17</v>
      </c>
      <c r="H17" s="34">
        <v>0</v>
      </c>
      <c r="I17" s="34">
        <v>0</v>
      </c>
      <c r="J17" s="34">
        <v>0</v>
      </c>
      <c r="K17" s="34">
        <v>0</v>
      </c>
      <c r="L17" s="34">
        <v>0</v>
      </c>
      <c r="M17" s="34">
        <v>0</v>
      </c>
      <c r="N17" s="34">
        <v>12</v>
      </c>
      <c r="O17" s="34">
        <v>0</v>
      </c>
      <c r="P17" s="105">
        <v>5</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9</v>
      </c>
      <c r="AM17" s="34">
        <v>2</v>
      </c>
      <c r="AN17" s="34">
        <v>9</v>
      </c>
      <c r="AO17" s="34">
        <v>3</v>
      </c>
      <c r="AP17" s="34">
        <v>3</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29</v>
      </c>
      <c r="D24" s="13">
        <f>SUM(D12:D23)</f>
        <v>10</v>
      </c>
      <c r="E24" s="115">
        <f>SUM(E12:E23)</f>
        <v>17</v>
      </c>
      <c r="F24" s="116">
        <f>SUM(F12:F23)</f>
        <v>5</v>
      </c>
      <c r="G24" s="116">
        <f>SUM(G12:G23)</f>
        <v>17</v>
      </c>
      <c r="H24" s="116">
        <f t="shared" ref="H24:AH24" si="2">SUM(H12:H23)</f>
        <v>0</v>
      </c>
      <c r="I24" s="116">
        <f t="shared" si="2"/>
        <v>0</v>
      </c>
      <c r="J24" s="116">
        <f t="shared" si="2"/>
        <v>0</v>
      </c>
      <c r="K24" s="116">
        <f t="shared" si="2"/>
        <v>0</v>
      </c>
      <c r="L24" s="116">
        <f t="shared" si="2"/>
        <v>0</v>
      </c>
      <c r="M24" s="116">
        <f t="shared" si="2"/>
        <v>0</v>
      </c>
      <c r="N24" s="116">
        <f t="shared" si="2"/>
        <v>12</v>
      </c>
      <c r="O24" s="116">
        <f t="shared" si="2"/>
        <v>0</v>
      </c>
      <c r="P24" s="117">
        <f t="shared" si="2"/>
        <v>5</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9</v>
      </c>
      <c r="AM24" s="13">
        <f t="shared" si="3"/>
        <v>2</v>
      </c>
      <c r="AN24" s="13">
        <f>SUM(AN12:AN23)</f>
        <v>9</v>
      </c>
      <c r="AO24" s="13">
        <f t="shared" si="3"/>
        <v>3</v>
      </c>
      <c r="AP24" s="13">
        <f>SUM(AP12:AP23)</f>
        <v>3</v>
      </c>
      <c r="AQ24" s="14">
        <f>SUM(AQ12:AQ23)</f>
        <v>30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71" priority="8" stopIfTrue="1" operator="equal">
      <formula>0</formula>
    </cfRule>
  </conditionalFormatting>
  <conditionalFormatting sqref="AH12:AH16">
    <cfRule type="cellIs" dxfId="70" priority="7" stopIfTrue="1" operator="equal">
      <formula>0</formula>
    </cfRule>
  </conditionalFormatting>
  <conditionalFormatting sqref="AL12:AL16">
    <cfRule type="cellIs" dxfId="69" priority="6" stopIfTrue="1" operator="equal">
      <formula>0</formula>
    </cfRule>
  </conditionalFormatting>
  <conditionalFormatting sqref="AH20:AH23">
    <cfRule type="cellIs" dxfId="68" priority="5" stopIfTrue="1" operator="equal">
      <formula>0</formula>
    </cfRule>
  </conditionalFormatting>
  <conditionalFormatting sqref="W12:W16">
    <cfRule type="cellIs" dxfId="67" priority="4" stopIfTrue="1" operator="equal">
      <formula>0</formula>
    </cfRule>
  </conditionalFormatting>
  <conditionalFormatting sqref="AB12:AB16">
    <cfRule type="cellIs" dxfId="66" priority="3" stopIfTrue="1" operator="equal">
      <formula>0</formula>
    </cfRule>
  </conditionalFormatting>
  <conditionalFormatting sqref="Q12:Q16">
    <cfRule type="cellIs" dxfId="65" priority="2" stopIfTrue="1" operator="equal">
      <formula>0</formula>
    </cfRule>
  </conditionalFormatting>
  <conditionalFormatting sqref="AO12:AO16">
    <cfRule type="cellIs" dxfId="64" priority="1" stopIfTrue="1" operator="equal">
      <formula>0</formula>
    </cfRule>
  </conditionalFormatting>
  <pageMargins left="0.75" right="0.75" top="1" bottom="1" header="0.5" footer="0.5"/>
  <headerFooter alignWithMargins="0"/>
  <legacy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AY50"/>
  <sheetViews>
    <sheetView workbookViewId="0">
      <selection activeCell="A29" sqref="A29:AR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274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50</v>
      </c>
      <c r="D18" s="8">
        <f t="shared" si="1"/>
        <v>24</v>
      </c>
      <c r="E18" s="161">
        <v>26</v>
      </c>
      <c r="F18" s="34">
        <v>9</v>
      </c>
      <c r="G18" s="9">
        <f t="shared" si="0"/>
        <v>0</v>
      </c>
      <c r="H18" s="34">
        <v>4</v>
      </c>
      <c r="I18" s="34">
        <v>5</v>
      </c>
      <c r="J18" s="34">
        <v>16</v>
      </c>
      <c r="K18" s="34">
        <v>1</v>
      </c>
      <c r="L18" s="34">
        <v>0</v>
      </c>
      <c r="M18" s="34">
        <v>0</v>
      </c>
      <c r="N18" s="34">
        <v>24</v>
      </c>
      <c r="O18" s="34">
        <v>2</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7</v>
      </c>
      <c r="AM18" s="34">
        <v>2</v>
      </c>
      <c r="AN18" s="34">
        <v>4</v>
      </c>
      <c r="AO18" s="34">
        <v>17</v>
      </c>
      <c r="AP18" s="34">
        <v>13</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21</v>
      </c>
      <c r="D20" s="8">
        <f t="shared" si="1"/>
        <v>9</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21</v>
      </c>
      <c r="AI20" s="10">
        <v>9</v>
      </c>
      <c r="AJ20" s="10">
        <v>21</v>
      </c>
      <c r="AK20" s="10"/>
      <c r="AL20" s="12"/>
      <c r="AM20" s="12"/>
      <c r="AN20" s="12"/>
      <c r="AO20" s="12"/>
      <c r="AP20" s="12"/>
      <c r="AQ20" s="12"/>
      <c r="AR20" s="4"/>
      <c r="AS20" s="104"/>
      <c r="AT20" s="4"/>
      <c r="AU20" s="4"/>
      <c r="AV20" s="4">
        <v>2</v>
      </c>
      <c r="AW20" s="4"/>
      <c r="AX20" s="4"/>
      <c r="AY20" s="4"/>
    </row>
    <row r="21" spans="1:51" ht="22.5" customHeight="1">
      <c r="A21" s="2" t="s">
        <v>105</v>
      </c>
      <c r="B21" s="33" t="s">
        <v>19</v>
      </c>
      <c r="C21" s="8">
        <f>E21+Q21+W21+AB21+AH21+AL21+AO21</f>
        <v>2</v>
      </c>
      <c r="D21" s="8">
        <f t="shared" si="1"/>
        <v>2</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2</v>
      </c>
      <c r="AI21" s="10">
        <v>2</v>
      </c>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73</v>
      </c>
      <c r="D24" s="13">
        <f>SUM(D12:D23)</f>
        <v>35</v>
      </c>
      <c r="E24" s="115">
        <f>SUM(E12:E23)</f>
        <v>26</v>
      </c>
      <c r="F24" s="116">
        <f>SUM(F12:F23)</f>
        <v>9</v>
      </c>
      <c r="G24" s="116">
        <f>SUM(G12:G23)</f>
        <v>0</v>
      </c>
      <c r="H24" s="116">
        <f t="shared" ref="H24:AH24" si="2">SUM(H12:H23)</f>
        <v>4</v>
      </c>
      <c r="I24" s="116">
        <f t="shared" si="2"/>
        <v>5</v>
      </c>
      <c r="J24" s="116">
        <f t="shared" si="2"/>
        <v>16</v>
      </c>
      <c r="K24" s="116">
        <f t="shared" si="2"/>
        <v>1</v>
      </c>
      <c r="L24" s="116">
        <f t="shared" si="2"/>
        <v>0</v>
      </c>
      <c r="M24" s="116">
        <f t="shared" si="2"/>
        <v>0</v>
      </c>
      <c r="N24" s="116">
        <f t="shared" si="2"/>
        <v>24</v>
      </c>
      <c r="O24" s="116">
        <f t="shared" si="2"/>
        <v>2</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23</v>
      </c>
      <c r="AI24" s="13">
        <f>SUM(AI12:AI23)</f>
        <v>11</v>
      </c>
      <c r="AJ24" s="13">
        <f t="shared" ref="AJ24:AO24" si="3">SUM(AJ12:AJ23)</f>
        <v>21</v>
      </c>
      <c r="AK24" s="13">
        <f t="shared" si="3"/>
        <v>0</v>
      </c>
      <c r="AL24" s="13">
        <f t="shared" si="3"/>
        <v>7</v>
      </c>
      <c r="AM24" s="13">
        <f t="shared" si="3"/>
        <v>2</v>
      </c>
      <c r="AN24" s="13">
        <f>SUM(AN12:AN23)</f>
        <v>4</v>
      </c>
      <c r="AO24" s="13">
        <f t="shared" si="3"/>
        <v>17</v>
      </c>
      <c r="AP24" s="13">
        <f>SUM(AP12:AP23)</f>
        <v>13</v>
      </c>
      <c r="AQ24" s="14">
        <f>SUM(AQ12:AQ23)</f>
        <v>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63" priority="8" stopIfTrue="1" operator="equal">
      <formula>0</formula>
    </cfRule>
  </conditionalFormatting>
  <conditionalFormatting sqref="AH12:AH16">
    <cfRule type="cellIs" dxfId="62" priority="7" stopIfTrue="1" operator="equal">
      <formula>0</formula>
    </cfRule>
  </conditionalFormatting>
  <conditionalFormatting sqref="AL12:AL16">
    <cfRule type="cellIs" dxfId="61" priority="6" stopIfTrue="1" operator="equal">
      <formula>0</formula>
    </cfRule>
  </conditionalFormatting>
  <conditionalFormatting sqref="AH20:AH23">
    <cfRule type="cellIs" dxfId="60" priority="5" stopIfTrue="1" operator="equal">
      <formula>0</formula>
    </cfRule>
  </conditionalFormatting>
  <conditionalFormatting sqref="W12:W16">
    <cfRule type="cellIs" dxfId="59" priority="4" stopIfTrue="1" operator="equal">
      <formula>0</formula>
    </cfRule>
  </conditionalFormatting>
  <conditionalFormatting sqref="AB12:AB16">
    <cfRule type="cellIs" dxfId="58" priority="3" stopIfTrue="1" operator="equal">
      <formula>0</formula>
    </cfRule>
  </conditionalFormatting>
  <conditionalFormatting sqref="Q12:Q16">
    <cfRule type="cellIs" dxfId="57" priority="2" stopIfTrue="1" operator="equal">
      <formula>0</formula>
    </cfRule>
  </conditionalFormatting>
  <conditionalFormatting sqref="AO12:AO16">
    <cfRule type="cellIs" dxfId="56" priority="1" stopIfTrue="1" operator="equal">
      <formula>0</formula>
    </cfRule>
  </conditionalFormatting>
  <pageMargins left="0.75" right="0.75" top="1" bottom="1" header="0.5" footer="0.5"/>
  <headerFooter alignWithMargins="0"/>
  <legacyDrawing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sheetPr>
  <dimension ref="A1:AY50"/>
  <sheetViews>
    <sheetView workbookViewId="0">
      <selection activeCell="AH9" sqref="AH9:AK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275</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3</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3</v>
      </c>
      <c r="AC12" s="10"/>
      <c r="AD12" s="10">
        <v>1</v>
      </c>
      <c r="AE12" s="10"/>
      <c r="AF12" s="10"/>
      <c r="AG12" s="101">
        <v>2</v>
      </c>
      <c r="AH12" s="102">
        <f>AJ12+AK12</f>
        <v>0</v>
      </c>
      <c r="AI12" s="10"/>
      <c r="AJ12" s="10"/>
      <c r="AK12" s="10"/>
      <c r="AL12" s="63">
        <f>AN12</f>
        <v>0</v>
      </c>
      <c r="AM12" s="10"/>
      <c r="AN12" s="10"/>
      <c r="AO12" s="63">
        <f>AP12</f>
        <v>0</v>
      </c>
      <c r="AP12" s="10"/>
      <c r="AQ12" s="10">
        <v>49</v>
      </c>
      <c r="AR12" s="4"/>
      <c r="AS12" s="104"/>
      <c r="AT12" s="4"/>
      <c r="AU12" s="4"/>
      <c r="AV12" s="4"/>
      <c r="AW12" s="4"/>
      <c r="AX12" s="4"/>
      <c r="AY12" s="4"/>
    </row>
    <row r="13" spans="1:51" ht="12" customHeight="1">
      <c r="A13" s="2" t="s">
        <v>88</v>
      </c>
      <c r="B13" s="33" t="s">
        <v>1</v>
      </c>
      <c r="C13" s="8">
        <f t="shared" ref="C13:D23" si="1">E13+Q13+W13+AB13+AH13+AL13+AO13</f>
        <v>8</v>
      </c>
      <c r="D13" s="8">
        <f t="shared" si="1"/>
        <v>0</v>
      </c>
      <c r="E13" s="98"/>
      <c r="F13" s="10"/>
      <c r="G13" s="9">
        <f t="shared" si="0"/>
        <v>0</v>
      </c>
      <c r="H13" s="10"/>
      <c r="I13" s="10"/>
      <c r="J13" s="10"/>
      <c r="K13" s="10"/>
      <c r="L13" s="10"/>
      <c r="M13" s="10"/>
      <c r="N13" s="10"/>
      <c r="O13" s="10"/>
      <c r="P13" s="99"/>
      <c r="Q13" s="100">
        <f>S13+T13+U13+V13</f>
        <v>5</v>
      </c>
      <c r="R13" s="10"/>
      <c r="S13" s="10">
        <v>5</v>
      </c>
      <c r="T13" s="10"/>
      <c r="U13" s="10"/>
      <c r="V13" s="101"/>
      <c r="W13" s="102">
        <f>Y13+Z13+AA13</f>
        <v>1</v>
      </c>
      <c r="X13" s="10"/>
      <c r="Y13" s="10">
        <v>1</v>
      </c>
      <c r="Z13" s="10"/>
      <c r="AA13" s="103"/>
      <c r="AB13" s="100">
        <f>AD13+AE13+AF13+AG13</f>
        <v>0</v>
      </c>
      <c r="AC13" s="10"/>
      <c r="AD13" s="10"/>
      <c r="AE13" s="10"/>
      <c r="AF13" s="10"/>
      <c r="AG13" s="101"/>
      <c r="AH13" s="102">
        <f>AJ13+AK13</f>
        <v>0</v>
      </c>
      <c r="AI13" s="10"/>
      <c r="AJ13" s="10"/>
      <c r="AK13" s="10"/>
      <c r="AL13" s="63">
        <v>2</v>
      </c>
      <c r="AM13" s="10"/>
      <c r="AN13" s="10">
        <v>2</v>
      </c>
      <c r="AO13" s="63">
        <f>AP13</f>
        <v>0</v>
      </c>
      <c r="AP13" s="10"/>
      <c r="AQ13" s="10">
        <v>9</v>
      </c>
      <c r="AR13" s="4"/>
      <c r="AS13" s="104"/>
      <c r="AT13" s="4"/>
      <c r="AU13" s="4"/>
      <c r="AV13" s="4"/>
      <c r="AW13" s="4"/>
      <c r="AX13" s="4"/>
      <c r="AY13" s="4"/>
    </row>
    <row r="14" spans="1:51" ht="30.75" customHeight="1">
      <c r="A14" s="2" t="s">
        <v>90</v>
      </c>
      <c r="B14" s="32" t="s">
        <v>157</v>
      </c>
      <c r="C14" s="8">
        <f t="shared" si="1"/>
        <v>24</v>
      </c>
      <c r="D14" s="8">
        <f t="shared" si="1"/>
        <v>1</v>
      </c>
      <c r="E14" s="98">
        <v>2</v>
      </c>
      <c r="F14" s="10"/>
      <c r="G14" s="9">
        <f t="shared" si="0"/>
        <v>2</v>
      </c>
      <c r="H14" s="10"/>
      <c r="I14" s="10"/>
      <c r="J14" s="10"/>
      <c r="K14" s="10"/>
      <c r="L14" s="10"/>
      <c r="M14" s="10"/>
      <c r="N14" s="10">
        <v>2</v>
      </c>
      <c r="O14" s="10"/>
      <c r="P14" s="99"/>
      <c r="Q14" s="100">
        <f>S14+T14+U14+V14</f>
        <v>2</v>
      </c>
      <c r="R14" s="10"/>
      <c r="S14" s="10"/>
      <c r="T14" s="10"/>
      <c r="U14" s="10"/>
      <c r="V14" s="101">
        <v>2</v>
      </c>
      <c r="W14" s="102">
        <f>Y14+Z14+AA14</f>
        <v>12</v>
      </c>
      <c r="X14" s="10"/>
      <c r="Y14" s="10">
        <v>12</v>
      </c>
      <c r="Z14" s="10"/>
      <c r="AA14" s="103"/>
      <c r="AB14" s="100">
        <f>AD14+AE14+AF14+AG14</f>
        <v>6</v>
      </c>
      <c r="AC14" s="10">
        <v>1</v>
      </c>
      <c r="AD14" s="10">
        <v>2</v>
      </c>
      <c r="AE14" s="10">
        <v>1</v>
      </c>
      <c r="AF14" s="10"/>
      <c r="AG14" s="101">
        <v>3</v>
      </c>
      <c r="AH14" s="102">
        <f>AJ14+AK14</f>
        <v>0</v>
      </c>
      <c r="AI14" s="10"/>
      <c r="AJ14" s="10"/>
      <c r="AK14" s="10"/>
      <c r="AL14" s="63">
        <f>AN14</f>
        <v>2</v>
      </c>
      <c r="AM14" s="10"/>
      <c r="AN14" s="10">
        <v>2</v>
      </c>
      <c r="AO14" s="63">
        <f>AP14</f>
        <v>0</v>
      </c>
      <c r="AP14" s="10"/>
      <c r="AQ14" s="10">
        <v>68</v>
      </c>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64</v>
      </c>
      <c r="D17" s="8">
        <f t="shared" si="1"/>
        <v>32</v>
      </c>
      <c r="E17" s="161">
        <v>23</v>
      </c>
      <c r="F17" s="34">
        <v>11</v>
      </c>
      <c r="G17" s="9">
        <f>E17-SUM(H17:M17)</f>
        <v>10</v>
      </c>
      <c r="H17" s="34">
        <v>7</v>
      </c>
      <c r="I17" s="34">
        <v>4</v>
      </c>
      <c r="J17" s="34">
        <v>2</v>
      </c>
      <c r="K17" s="34">
        <v>0</v>
      </c>
      <c r="L17" s="34">
        <v>0</v>
      </c>
      <c r="M17" s="34">
        <v>0</v>
      </c>
      <c r="N17" s="34">
        <v>19</v>
      </c>
      <c r="O17" s="34">
        <v>1</v>
      </c>
      <c r="P17" s="105">
        <v>3</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41</v>
      </c>
      <c r="AP17" s="34">
        <v>21</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99</v>
      </c>
      <c r="D24" s="13">
        <f>SUM(D12:D23)</f>
        <v>33</v>
      </c>
      <c r="E24" s="115">
        <f>SUM(E12:E23)</f>
        <v>25</v>
      </c>
      <c r="F24" s="116">
        <f>SUM(F12:F23)</f>
        <v>11</v>
      </c>
      <c r="G24" s="116">
        <f>SUM(G12:G23)</f>
        <v>12</v>
      </c>
      <c r="H24" s="116">
        <f t="shared" ref="H24:AH24" si="2">SUM(H12:H23)</f>
        <v>7</v>
      </c>
      <c r="I24" s="116">
        <f t="shared" si="2"/>
        <v>4</v>
      </c>
      <c r="J24" s="116">
        <f t="shared" si="2"/>
        <v>2</v>
      </c>
      <c r="K24" s="116">
        <f t="shared" si="2"/>
        <v>0</v>
      </c>
      <c r="L24" s="116">
        <f t="shared" si="2"/>
        <v>0</v>
      </c>
      <c r="M24" s="116">
        <f t="shared" si="2"/>
        <v>0</v>
      </c>
      <c r="N24" s="116">
        <f t="shared" si="2"/>
        <v>21</v>
      </c>
      <c r="O24" s="116">
        <f t="shared" si="2"/>
        <v>1</v>
      </c>
      <c r="P24" s="117">
        <f t="shared" si="2"/>
        <v>3</v>
      </c>
      <c r="Q24" s="116">
        <f t="shared" si="2"/>
        <v>7</v>
      </c>
      <c r="R24" s="116">
        <f t="shared" si="2"/>
        <v>0</v>
      </c>
      <c r="S24" s="116">
        <f t="shared" si="2"/>
        <v>5</v>
      </c>
      <c r="T24" s="116">
        <f t="shared" si="2"/>
        <v>0</v>
      </c>
      <c r="U24" s="116">
        <f t="shared" si="2"/>
        <v>0</v>
      </c>
      <c r="V24" s="118">
        <f t="shared" si="2"/>
        <v>2</v>
      </c>
      <c r="W24" s="116">
        <f t="shared" si="2"/>
        <v>13</v>
      </c>
      <c r="X24" s="116">
        <f t="shared" si="2"/>
        <v>0</v>
      </c>
      <c r="Y24" s="116">
        <f t="shared" si="2"/>
        <v>13</v>
      </c>
      <c r="Z24" s="116">
        <f t="shared" si="2"/>
        <v>0</v>
      </c>
      <c r="AA24" s="116">
        <f t="shared" si="2"/>
        <v>0</v>
      </c>
      <c r="AB24" s="119">
        <f t="shared" si="2"/>
        <v>9</v>
      </c>
      <c r="AC24" s="116">
        <f t="shared" si="2"/>
        <v>1</v>
      </c>
      <c r="AD24" s="116">
        <f t="shared" si="2"/>
        <v>3</v>
      </c>
      <c r="AE24" s="116">
        <f t="shared" si="2"/>
        <v>1</v>
      </c>
      <c r="AF24" s="116">
        <f t="shared" si="2"/>
        <v>0</v>
      </c>
      <c r="AG24" s="118">
        <f t="shared" si="2"/>
        <v>5</v>
      </c>
      <c r="AH24" s="120">
        <f t="shared" si="2"/>
        <v>0</v>
      </c>
      <c r="AI24" s="13">
        <f>SUM(AI12:AI23)</f>
        <v>0</v>
      </c>
      <c r="AJ24" s="13">
        <f t="shared" ref="AJ24:AO24" si="3">SUM(AJ12:AJ23)</f>
        <v>0</v>
      </c>
      <c r="AK24" s="13">
        <f t="shared" si="3"/>
        <v>0</v>
      </c>
      <c r="AL24" s="13">
        <f t="shared" si="3"/>
        <v>4</v>
      </c>
      <c r="AM24" s="13">
        <f t="shared" si="3"/>
        <v>0</v>
      </c>
      <c r="AN24" s="13">
        <f>SUM(AN12:AN23)</f>
        <v>4</v>
      </c>
      <c r="AO24" s="13">
        <f t="shared" si="3"/>
        <v>41</v>
      </c>
      <c r="AP24" s="13">
        <f>SUM(AP12:AP23)</f>
        <v>21</v>
      </c>
      <c r="AQ24" s="14">
        <f>SUM(AQ12:AQ23)</f>
        <v>126</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55" priority="8" stopIfTrue="1" operator="equal">
      <formula>0</formula>
    </cfRule>
  </conditionalFormatting>
  <conditionalFormatting sqref="AH12:AH16">
    <cfRule type="cellIs" dxfId="54" priority="7" stopIfTrue="1" operator="equal">
      <formula>0</formula>
    </cfRule>
  </conditionalFormatting>
  <conditionalFormatting sqref="AL12:AL16">
    <cfRule type="cellIs" dxfId="53" priority="6" stopIfTrue="1" operator="equal">
      <formula>0</formula>
    </cfRule>
  </conditionalFormatting>
  <conditionalFormatting sqref="AH20:AH23">
    <cfRule type="cellIs" dxfId="52" priority="5" stopIfTrue="1" operator="equal">
      <formula>0</formula>
    </cfRule>
  </conditionalFormatting>
  <conditionalFormatting sqref="W12:W16">
    <cfRule type="cellIs" dxfId="51" priority="4" stopIfTrue="1" operator="equal">
      <formula>0</formula>
    </cfRule>
  </conditionalFormatting>
  <conditionalFormatting sqref="AB12:AB16">
    <cfRule type="cellIs" dxfId="50" priority="3" stopIfTrue="1" operator="equal">
      <formula>0</formula>
    </cfRule>
  </conditionalFormatting>
  <conditionalFormatting sqref="Q12:Q16">
    <cfRule type="cellIs" dxfId="49" priority="2" stopIfTrue="1" operator="equal">
      <formula>0</formula>
    </cfRule>
  </conditionalFormatting>
  <conditionalFormatting sqref="AO12:AO16">
    <cfRule type="cellIs" dxfId="48" priority="1" stopIfTrue="1" operator="equal">
      <formula>0</formula>
    </cfRule>
  </conditionalFormatting>
  <pageMargins left="0.75" right="0.75" top="1" bottom="1" header="0.5" footer="0.5"/>
  <headerFooter alignWithMargins="0"/>
  <legacyDrawing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FF00"/>
  </sheetPr>
  <dimension ref="A1:AY50"/>
  <sheetViews>
    <sheetView workbookViewId="0">
      <selection activeCell="A31" sqref="A31:AR3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276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44</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55</v>
      </c>
      <c r="D17" s="8">
        <f t="shared" si="1"/>
        <v>20</v>
      </c>
      <c r="E17" s="161">
        <v>15</v>
      </c>
      <c r="F17" s="34">
        <v>4</v>
      </c>
      <c r="G17" s="9">
        <f>E17-SUM(H17:M17)</f>
        <v>9</v>
      </c>
      <c r="H17" s="34">
        <v>2</v>
      </c>
      <c r="I17" s="34">
        <v>2</v>
      </c>
      <c r="J17" s="34">
        <v>2</v>
      </c>
      <c r="K17" s="34">
        <v>0</v>
      </c>
      <c r="L17" s="34">
        <v>0</v>
      </c>
      <c r="M17" s="34">
        <v>0</v>
      </c>
      <c r="N17" s="34">
        <v>15</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13</v>
      </c>
      <c r="AM17" s="34">
        <v>4</v>
      </c>
      <c r="AN17" s="34">
        <v>9</v>
      </c>
      <c r="AO17" s="34">
        <v>27</v>
      </c>
      <c r="AP17" s="34">
        <v>12</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55</v>
      </c>
      <c r="D24" s="13">
        <f>SUM(D12:D23)</f>
        <v>20</v>
      </c>
      <c r="E24" s="115">
        <f>SUM(E12:E23)</f>
        <v>15</v>
      </c>
      <c r="F24" s="116">
        <f>SUM(F12:F23)</f>
        <v>4</v>
      </c>
      <c r="G24" s="116">
        <f>SUM(G12:G23)</f>
        <v>9</v>
      </c>
      <c r="H24" s="116">
        <f t="shared" ref="H24:AH24" si="2">SUM(H12:H23)</f>
        <v>2</v>
      </c>
      <c r="I24" s="116">
        <f t="shared" si="2"/>
        <v>2</v>
      </c>
      <c r="J24" s="116">
        <f t="shared" si="2"/>
        <v>2</v>
      </c>
      <c r="K24" s="116">
        <f t="shared" si="2"/>
        <v>0</v>
      </c>
      <c r="L24" s="116">
        <f t="shared" si="2"/>
        <v>0</v>
      </c>
      <c r="M24" s="116">
        <f t="shared" si="2"/>
        <v>0</v>
      </c>
      <c r="N24" s="116">
        <f t="shared" si="2"/>
        <v>15</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13</v>
      </c>
      <c r="AM24" s="13">
        <f t="shared" si="3"/>
        <v>4</v>
      </c>
      <c r="AN24" s="13">
        <f>SUM(AN12:AN23)</f>
        <v>9</v>
      </c>
      <c r="AO24" s="13">
        <f t="shared" si="3"/>
        <v>27</v>
      </c>
      <c r="AP24" s="13">
        <f>SUM(AP12:AP23)</f>
        <v>12</v>
      </c>
      <c r="AQ24" s="14">
        <f>SUM(AQ12:AQ23)</f>
        <v>44</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0:AO40"/>
    <mergeCell ref="A41:AR41"/>
    <mergeCell ref="A34:AR34"/>
    <mergeCell ref="A35:AM35"/>
    <mergeCell ref="A36:AM36"/>
    <mergeCell ref="A37:AO37"/>
    <mergeCell ref="A38:AO38"/>
    <mergeCell ref="A39:AO39"/>
    <mergeCell ref="A32:AR32"/>
    <mergeCell ref="A33:AR33"/>
    <mergeCell ref="A28:AQ28"/>
    <mergeCell ref="A29:AR29"/>
    <mergeCell ref="A30:AR30"/>
    <mergeCell ref="AH9:AK9"/>
    <mergeCell ref="AL9:AN9"/>
    <mergeCell ref="AS9:AV10"/>
    <mergeCell ref="A24:B24"/>
    <mergeCell ref="H9:H10"/>
    <mergeCell ref="I9:I10"/>
    <mergeCell ref="J9:J10"/>
    <mergeCell ref="K9:K10"/>
    <mergeCell ref="AB8:AB10"/>
    <mergeCell ref="AC8:AC10"/>
    <mergeCell ref="AD8:AD10"/>
    <mergeCell ref="AE8:AE10"/>
    <mergeCell ref="P8:P10"/>
    <mergeCell ref="Q8:Q10"/>
    <mergeCell ref="W7:AA7"/>
    <mergeCell ref="R8:R10"/>
    <mergeCell ref="S8:S10"/>
    <mergeCell ref="V8:V10"/>
    <mergeCell ref="W8:W10"/>
    <mergeCell ref="X8:X10"/>
    <mergeCell ref="AA8:AA10"/>
    <mergeCell ref="Y8:Y10"/>
    <mergeCell ref="L9:L10"/>
    <mergeCell ref="M9:M10"/>
    <mergeCell ref="A1:AQ1"/>
    <mergeCell ref="A2:AQ2"/>
    <mergeCell ref="A3:AQ3"/>
    <mergeCell ref="A4:AQ4"/>
    <mergeCell ref="A5:A10"/>
    <mergeCell ref="B5:B10"/>
    <mergeCell ref="C5:C10"/>
    <mergeCell ref="D5:D10"/>
    <mergeCell ref="T8:T10"/>
    <mergeCell ref="U8:U10"/>
    <mergeCell ref="E7:P7"/>
    <mergeCell ref="Q7:V7"/>
    <mergeCell ref="E5:AN5"/>
    <mergeCell ref="AO5:AP9"/>
    <mergeCell ref="AQ5:AQ10"/>
    <mergeCell ref="E6:V6"/>
    <mergeCell ref="W6:AG6"/>
    <mergeCell ref="AH6:AN8"/>
    <mergeCell ref="G8:G10"/>
    <mergeCell ref="H8:M8"/>
    <mergeCell ref="N8:N10"/>
    <mergeCell ref="O8:O10"/>
    <mergeCell ref="E8:E10"/>
    <mergeCell ref="F8:F10"/>
    <mergeCell ref="AB7:AG7"/>
    <mergeCell ref="AF8:AF10"/>
    <mergeCell ref="AG8:AG10"/>
    <mergeCell ref="Z8:Z10"/>
  </mergeCells>
  <phoneticPr fontId="8" type="noConversion"/>
  <conditionalFormatting sqref="AL17:AQ19 H17:AG19 E17:F19">
    <cfRule type="cellIs" dxfId="47" priority="8" stopIfTrue="1" operator="equal">
      <formula>0</formula>
    </cfRule>
  </conditionalFormatting>
  <conditionalFormatting sqref="AH12:AH16">
    <cfRule type="cellIs" dxfId="46" priority="7" stopIfTrue="1" operator="equal">
      <formula>0</formula>
    </cfRule>
  </conditionalFormatting>
  <conditionalFormatting sqref="AL12:AL16">
    <cfRule type="cellIs" dxfId="45" priority="6" stopIfTrue="1" operator="equal">
      <formula>0</formula>
    </cfRule>
  </conditionalFormatting>
  <conditionalFormatting sqref="AH20:AH23">
    <cfRule type="cellIs" dxfId="44" priority="5" stopIfTrue="1" operator="equal">
      <formula>0</formula>
    </cfRule>
  </conditionalFormatting>
  <conditionalFormatting sqref="W12:W16">
    <cfRule type="cellIs" dxfId="43" priority="4" stopIfTrue="1" operator="equal">
      <formula>0</formula>
    </cfRule>
  </conditionalFormatting>
  <conditionalFormatting sqref="AB12:AB16">
    <cfRule type="cellIs" dxfId="42" priority="3" stopIfTrue="1" operator="equal">
      <formula>0</formula>
    </cfRule>
  </conditionalFormatting>
  <conditionalFormatting sqref="Q12:Q16">
    <cfRule type="cellIs" dxfId="41" priority="2" stopIfTrue="1" operator="equal">
      <formula>0</formula>
    </cfRule>
  </conditionalFormatting>
  <conditionalFormatting sqref="AO12:AO16">
    <cfRule type="cellIs" dxfId="40" priority="1" stopIfTrue="1" operator="equal">
      <formula>0</formula>
    </cfRule>
  </conditionalFormatting>
  <pageMargins left="0.75" right="0.75" top="1" bottom="1" header="0.5" footer="0.5"/>
  <headerFooter alignWithMargins="0"/>
  <legacyDrawing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FF00"/>
  </sheetPr>
  <dimension ref="A1:AY50"/>
  <sheetViews>
    <sheetView workbookViewId="0">
      <selection activeCell="AH9" sqref="AH9:AK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277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30</v>
      </c>
      <c r="D12" s="8">
        <f>F12+R12+X12+AC12+AI12+AM12+AP12</f>
        <v>3</v>
      </c>
      <c r="E12" s="98">
        <v>23</v>
      </c>
      <c r="F12" s="10">
        <v>3</v>
      </c>
      <c r="G12" s="9">
        <f t="shared" ref="G12:G19" si="0">E12-SUM(H12:M12)</f>
        <v>17</v>
      </c>
      <c r="H12" s="10">
        <v>5</v>
      </c>
      <c r="I12" s="10"/>
      <c r="J12" s="10">
        <v>1</v>
      </c>
      <c r="K12" s="10"/>
      <c r="L12" s="10"/>
      <c r="M12" s="10"/>
      <c r="N12" s="10">
        <v>12</v>
      </c>
      <c r="O12" s="10">
        <v>6</v>
      </c>
      <c r="P12" s="99">
        <v>2</v>
      </c>
      <c r="Q12" s="100">
        <v>1</v>
      </c>
      <c r="R12" s="10"/>
      <c r="S12" s="10"/>
      <c r="T12" s="10"/>
      <c r="U12" s="10"/>
      <c r="V12" s="101"/>
      <c r="W12" s="102">
        <v>6</v>
      </c>
      <c r="X12" s="10"/>
      <c r="Y12" s="10">
        <v>3</v>
      </c>
      <c r="Z12" s="10">
        <v>1</v>
      </c>
      <c r="AA12" s="103">
        <v>2</v>
      </c>
      <c r="AB12" s="100">
        <f>AD12+AE12+AF12+AG12</f>
        <v>0</v>
      </c>
      <c r="AC12" s="10"/>
      <c r="AD12" s="10"/>
      <c r="AE12" s="10"/>
      <c r="AF12" s="10"/>
      <c r="AG12" s="101"/>
      <c r="AH12" s="102">
        <f>AJ12+AK12</f>
        <v>0</v>
      </c>
      <c r="AI12" s="10"/>
      <c r="AJ12" s="10"/>
      <c r="AK12" s="10"/>
      <c r="AL12" s="63">
        <f>AN12</f>
        <v>0</v>
      </c>
      <c r="AM12" s="10"/>
      <c r="AN12" s="10"/>
      <c r="AO12" s="63">
        <f>AP12</f>
        <v>0</v>
      </c>
      <c r="AP12" s="10"/>
      <c r="AQ12" s="10">
        <v>37</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34</v>
      </c>
      <c r="D18" s="8">
        <f t="shared" si="1"/>
        <v>12</v>
      </c>
      <c r="E18" s="161">
        <v>25</v>
      </c>
      <c r="F18" s="34">
        <v>6</v>
      </c>
      <c r="G18" s="9">
        <f t="shared" si="0"/>
        <v>8</v>
      </c>
      <c r="H18" s="34">
        <v>8</v>
      </c>
      <c r="I18" s="34">
        <v>0</v>
      </c>
      <c r="J18" s="34">
        <v>8</v>
      </c>
      <c r="K18" s="34">
        <v>0</v>
      </c>
      <c r="L18" s="34">
        <v>1</v>
      </c>
      <c r="M18" s="34">
        <v>0</v>
      </c>
      <c r="N18" s="34">
        <v>24</v>
      </c>
      <c r="O18" s="34">
        <v>0</v>
      </c>
      <c r="P18" s="105">
        <v>1</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2</v>
      </c>
      <c r="AM18" s="34">
        <v>1</v>
      </c>
      <c r="AN18" s="34">
        <v>2</v>
      </c>
      <c r="AO18" s="34">
        <v>7</v>
      </c>
      <c r="AP18" s="34">
        <v>5</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64</v>
      </c>
      <c r="D24" s="13">
        <f>SUM(D12:D23)</f>
        <v>15</v>
      </c>
      <c r="E24" s="115">
        <f>SUM(E12:E23)</f>
        <v>48</v>
      </c>
      <c r="F24" s="116">
        <f>SUM(F12:F23)</f>
        <v>9</v>
      </c>
      <c r="G24" s="116">
        <f>SUM(G12:G23)</f>
        <v>25</v>
      </c>
      <c r="H24" s="116">
        <f t="shared" ref="H24:AH24" si="2">SUM(H12:H23)</f>
        <v>13</v>
      </c>
      <c r="I24" s="116">
        <f t="shared" si="2"/>
        <v>0</v>
      </c>
      <c r="J24" s="116">
        <f t="shared" si="2"/>
        <v>9</v>
      </c>
      <c r="K24" s="116">
        <f t="shared" si="2"/>
        <v>0</v>
      </c>
      <c r="L24" s="116">
        <f t="shared" si="2"/>
        <v>1</v>
      </c>
      <c r="M24" s="116">
        <f t="shared" si="2"/>
        <v>0</v>
      </c>
      <c r="N24" s="116">
        <f t="shared" si="2"/>
        <v>36</v>
      </c>
      <c r="O24" s="116">
        <f t="shared" si="2"/>
        <v>6</v>
      </c>
      <c r="P24" s="117">
        <f t="shared" si="2"/>
        <v>3</v>
      </c>
      <c r="Q24" s="116">
        <f t="shared" si="2"/>
        <v>1</v>
      </c>
      <c r="R24" s="116">
        <f t="shared" si="2"/>
        <v>0</v>
      </c>
      <c r="S24" s="116">
        <f t="shared" si="2"/>
        <v>0</v>
      </c>
      <c r="T24" s="116">
        <f t="shared" si="2"/>
        <v>0</v>
      </c>
      <c r="U24" s="116">
        <f t="shared" si="2"/>
        <v>0</v>
      </c>
      <c r="V24" s="118">
        <f t="shared" si="2"/>
        <v>0</v>
      </c>
      <c r="W24" s="116">
        <f t="shared" si="2"/>
        <v>6</v>
      </c>
      <c r="X24" s="116">
        <f t="shared" si="2"/>
        <v>0</v>
      </c>
      <c r="Y24" s="116">
        <f t="shared" si="2"/>
        <v>3</v>
      </c>
      <c r="Z24" s="116">
        <f t="shared" si="2"/>
        <v>1</v>
      </c>
      <c r="AA24" s="116">
        <f t="shared" si="2"/>
        <v>2</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2</v>
      </c>
      <c r="AM24" s="13">
        <f t="shared" si="3"/>
        <v>1</v>
      </c>
      <c r="AN24" s="13">
        <f>SUM(AN12:AN23)</f>
        <v>2</v>
      </c>
      <c r="AO24" s="13">
        <f t="shared" si="3"/>
        <v>7</v>
      </c>
      <c r="AP24" s="13">
        <f>SUM(AP12:AP23)</f>
        <v>5</v>
      </c>
      <c r="AQ24" s="14">
        <f>SUM(AQ12:AQ23)</f>
        <v>37</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39" priority="8" stopIfTrue="1" operator="equal">
      <formula>0</formula>
    </cfRule>
  </conditionalFormatting>
  <conditionalFormatting sqref="AH12:AH16">
    <cfRule type="cellIs" dxfId="38" priority="7" stopIfTrue="1" operator="equal">
      <formula>0</formula>
    </cfRule>
  </conditionalFormatting>
  <conditionalFormatting sqref="AL12:AL16">
    <cfRule type="cellIs" dxfId="37" priority="6" stopIfTrue="1" operator="equal">
      <formula>0</formula>
    </cfRule>
  </conditionalFormatting>
  <conditionalFormatting sqref="AH20:AH23">
    <cfRule type="cellIs" dxfId="36" priority="5" stopIfTrue="1" operator="equal">
      <formula>0</formula>
    </cfRule>
  </conditionalFormatting>
  <conditionalFormatting sqref="W12:W16">
    <cfRule type="cellIs" dxfId="35" priority="4" stopIfTrue="1" operator="equal">
      <formula>0</formula>
    </cfRule>
  </conditionalFormatting>
  <conditionalFormatting sqref="AB12:AB16">
    <cfRule type="cellIs" dxfId="34" priority="3" stopIfTrue="1" operator="equal">
      <formula>0</formula>
    </cfRule>
  </conditionalFormatting>
  <conditionalFormatting sqref="Q12:Q16">
    <cfRule type="cellIs" dxfId="33" priority="2" stopIfTrue="1" operator="equal">
      <formula>0</formula>
    </cfRule>
  </conditionalFormatting>
  <conditionalFormatting sqref="AO12:AO16">
    <cfRule type="cellIs" dxfId="32" priority="1" stopIfTrue="1" operator="equal">
      <formula>0</formula>
    </cfRule>
  </conditionalFormatting>
  <pageMargins left="0.75" right="0.75" top="1" bottom="1" header="0.5" footer="0.5"/>
  <headerFooter alignWithMargins="0"/>
  <legacyDrawing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FF00"/>
  </sheetPr>
  <dimension ref="A1:AY50"/>
  <sheetViews>
    <sheetView workbookViewId="0">
      <selection activeCell="A31" sqref="A31:AR31"/>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278</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7</v>
      </c>
      <c r="D12" s="8">
        <f>F12+R12+X12+AC12+AI12+AM12+AP12</f>
        <v>4</v>
      </c>
      <c r="E12" s="98">
        <v>5</v>
      </c>
      <c r="F12" s="10">
        <v>3</v>
      </c>
      <c r="G12" s="9">
        <f t="shared" ref="G12:G19" si="0">E12-SUM(H12:M12)</f>
        <v>4</v>
      </c>
      <c r="H12" s="10"/>
      <c r="I12" s="10"/>
      <c r="J12" s="10"/>
      <c r="K12" s="10"/>
      <c r="L12" s="10">
        <v>1</v>
      </c>
      <c r="M12" s="10"/>
      <c r="N12" s="10">
        <v>1</v>
      </c>
      <c r="O12" s="10">
        <v>1</v>
      </c>
      <c r="P12" s="99">
        <v>3</v>
      </c>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v>1</v>
      </c>
      <c r="AM12" s="10">
        <v>1</v>
      </c>
      <c r="AN12" s="10"/>
      <c r="AO12" s="63">
        <v>1</v>
      </c>
      <c r="AP12" s="10"/>
      <c r="AQ12" s="10">
        <v>17</v>
      </c>
      <c r="AR12" s="4"/>
      <c r="AS12" s="104"/>
      <c r="AT12" s="4"/>
      <c r="AU12" s="4"/>
      <c r="AV12" s="4"/>
      <c r="AW12" s="4"/>
      <c r="AX12" s="4"/>
      <c r="AY12" s="4"/>
    </row>
    <row r="13" spans="1:51" ht="12" customHeight="1">
      <c r="A13" s="2" t="s">
        <v>88</v>
      </c>
      <c r="B13" s="33" t="s">
        <v>1</v>
      </c>
      <c r="C13" s="8">
        <f t="shared" ref="C13:D23" si="1">E13+Q13+W13+AB13+AH13+AL13+AO13</f>
        <v>15</v>
      </c>
      <c r="D13" s="8">
        <f t="shared" si="1"/>
        <v>6</v>
      </c>
      <c r="E13" s="98">
        <v>6</v>
      </c>
      <c r="F13" s="10">
        <v>3</v>
      </c>
      <c r="G13" s="9">
        <f t="shared" si="0"/>
        <v>6</v>
      </c>
      <c r="H13" s="10"/>
      <c r="I13" s="10"/>
      <c r="J13" s="10"/>
      <c r="K13" s="10"/>
      <c r="L13" s="10"/>
      <c r="M13" s="10"/>
      <c r="N13" s="10">
        <v>3</v>
      </c>
      <c r="O13" s="10">
        <v>2</v>
      </c>
      <c r="P13" s="99">
        <v>1</v>
      </c>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v>5</v>
      </c>
      <c r="AM13" s="10">
        <v>3</v>
      </c>
      <c r="AN13" s="10">
        <v>1</v>
      </c>
      <c r="AO13" s="63">
        <v>4</v>
      </c>
      <c r="AP13" s="10"/>
      <c r="AQ13" s="10">
        <v>4</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29</v>
      </c>
      <c r="D18" s="8">
        <f t="shared" si="1"/>
        <v>8</v>
      </c>
      <c r="E18" s="161">
        <v>17</v>
      </c>
      <c r="F18" s="34">
        <v>2</v>
      </c>
      <c r="G18" s="9">
        <f t="shared" si="0"/>
        <v>6</v>
      </c>
      <c r="H18" s="34">
        <v>6</v>
      </c>
      <c r="I18" s="34">
        <v>0</v>
      </c>
      <c r="J18" s="34">
        <v>4</v>
      </c>
      <c r="K18" s="34">
        <v>0</v>
      </c>
      <c r="L18" s="34">
        <v>1</v>
      </c>
      <c r="M18" s="34">
        <v>0</v>
      </c>
      <c r="N18" s="34">
        <v>1</v>
      </c>
      <c r="O18" s="34">
        <v>5</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12</v>
      </c>
      <c r="AP18" s="34">
        <v>6</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50</v>
      </c>
      <c r="D20" s="8">
        <f t="shared" si="1"/>
        <v>15</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50</v>
      </c>
      <c r="AI20" s="10">
        <v>15</v>
      </c>
      <c r="AJ20" s="10">
        <v>50</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101</v>
      </c>
      <c r="D24" s="13">
        <f>SUM(D12:D23)</f>
        <v>33</v>
      </c>
      <c r="E24" s="115">
        <f>SUM(E12:E23)</f>
        <v>28</v>
      </c>
      <c r="F24" s="116">
        <f>SUM(F12:F23)</f>
        <v>8</v>
      </c>
      <c r="G24" s="116">
        <f>SUM(G12:G23)</f>
        <v>16</v>
      </c>
      <c r="H24" s="116">
        <f t="shared" ref="H24:AH24" si="2">SUM(H12:H23)</f>
        <v>6</v>
      </c>
      <c r="I24" s="116">
        <f t="shared" si="2"/>
        <v>0</v>
      </c>
      <c r="J24" s="116">
        <f t="shared" si="2"/>
        <v>4</v>
      </c>
      <c r="K24" s="116">
        <f t="shared" si="2"/>
        <v>0</v>
      </c>
      <c r="L24" s="116">
        <f t="shared" si="2"/>
        <v>2</v>
      </c>
      <c r="M24" s="116">
        <f t="shared" si="2"/>
        <v>0</v>
      </c>
      <c r="N24" s="116">
        <f t="shared" si="2"/>
        <v>5</v>
      </c>
      <c r="O24" s="116">
        <f t="shared" si="2"/>
        <v>8</v>
      </c>
      <c r="P24" s="117">
        <f t="shared" si="2"/>
        <v>4</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50</v>
      </c>
      <c r="AI24" s="13">
        <f>SUM(AI12:AI23)</f>
        <v>15</v>
      </c>
      <c r="AJ24" s="13">
        <f t="shared" ref="AJ24:AO24" si="3">SUM(AJ12:AJ23)</f>
        <v>50</v>
      </c>
      <c r="AK24" s="13">
        <f t="shared" si="3"/>
        <v>0</v>
      </c>
      <c r="AL24" s="13">
        <f t="shared" si="3"/>
        <v>6</v>
      </c>
      <c r="AM24" s="13">
        <f t="shared" si="3"/>
        <v>4</v>
      </c>
      <c r="AN24" s="13">
        <f>SUM(AN12:AN23)</f>
        <v>1</v>
      </c>
      <c r="AO24" s="13">
        <f t="shared" si="3"/>
        <v>17</v>
      </c>
      <c r="AP24" s="13">
        <f>SUM(AP12:AP23)</f>
        <v>6</v>
      </c>
      <c r="AQ24" s="14">
        <f>SUM(AQ12:AQ23)</f>
        <v>21</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38:AO38"/>
    <mergeCell ref="A39:AO39"/>
    <mergeCell ref="A40:AO40"/>
    <mergeCell ref="A41:AR41"/>
    <mergeCell ref="A32:AR32"/>
    <mergeCell ref="A33:AR33"/>
    <mergeCell ref="A34:AR34"/>
    <mergeCell ref="A35:AM35"/>
    <mergeCell ref="A36:AM36"/>
    <mergeCell ref="A37:AO37"/>
    <mergeCell ref="A28:AQ28"/>
    <mergeCell ref="A29:AR29"/>
    <mergeCell ref="A30:AR30"/>
    <mergeCell ref="AH9:AK9"/>
    <mergeCell ref="AL9:AN9"/>
    <mergeCell ref="AS9:AV10"/>
    <mergeCell ref="A24:B24"/>
    <mergeCell ref="AF8:AF10"/>
    <mergeCell ref="AG8:AG10"/>
    <mergeCell ref="H9:H10"/>
    <mergeCell ref="I9:I10"/>
    <mergeCell ref="Z8:Z10"/>
    <mergeCell ref="AA8:AA10"/>
    <mergeCell ref="N8:N10"/>
    <mergeCell ref="O8:O10"/>
    <mergeCell ref="P8:P10"/>
    <mergeCell ref="Q8:Q10"/>
    <mergeCell ref="X8:X10"/>
    <mergeCell ref="Y8:Y10"/>
    <mergeCell ref="J9:J10"/>
    <mergeCell ref="K9:K10"/>
    <mergeCell ref="L9:L10"/>
    <mergeCell ref="M9:M10"/>
    <mergeCell ref="A1:AQ1"/>
    <mergeCell ref="A2:AQ2"/>
    <mergeCell ref="A3:AQ3"/>
    <mergeCell ref="A4:AQ4"/>
    <mergeCell ref="A5:A10"/>
    <mergeCell ref="B5:B10"/>
    <mergeCell ref="C5:C10"/>
    <mergeCell ref="D5:D10"/>
    <mergeCell ref="R8:R10"/>
    <mergeCell ref="S8:S10"/>
    <mergeCell ref="AQ5:AQ10"/>
    <mergeCell ref="E6:V6"/>
    <mergeCell ref="W6:AG6"/>
    <mergeCell ref="AH6:AN8"/>
    <mergeCell ref="E7:P7"/>
    <mergeCell ref="Q7:V7"/>
    <mergeCell ref="E5:AN5"/>
    <mergeCell ref="AO5:AP9"/>
    <mergeCell ref="G8:G10"/>
    <mergeCell ref="H8:M8"/>
    <mergeCell ref="E8:E10"/>
    <mergeCell ref="F8:F10"/>
    <mergeCell ref="W7:AA7"/>
    <mergeCell ref="AB7:AG7"/>
    <mergeCell ref="AB8:AB10"/>
    <mergeCell ref="AC8:AC10"/>
    <mergeCell ref="AD8:AD10"/>
    <mergeCell ref="AE8:AE10"/>
    <mergeCell ref="T8:T10"/>
    <mergeCell ref="U8:U10"/>
    <mergeCell ref="V8:V10"/>
    <mergeCell ref="W8:W10"/>
  </mergeCells>
  <phoneticPr fontId="8" type="noConversion"/>
  <conditionalFormatting sqref="AL17:AQ19 H17:AG19 E17:F19">
    <cfRule type="cellIs" dxfId="31" priority="8" stopIfTrue="1" operator="equal">
      <formula>0</formula>
    </cfRule>
  </conditionalFormatting>
  <conditionalFormatting sqref="AH12:AH16">
    <cfRule type="cellIs" dxfId="30" priority="7" stopIfTrue="1" operator="equal">
      <formula>0</formula>
    </cfRule>
  </conditionalFormatting>
  <conditionalFormatting sqref="AL12:AL16">
    <cfRule type="cellIs" dxfId="29" priority="6" stopIfTrue="1" operator="equal">
      <formula>0</formula>
    </cfRule>
  </conditionalFormatting>
  <conditionalFormatting sqref="AH20:AH23">
    <cfRule type="cellIs" dxfId="28" priority="5" stopIfTrue="1" operator="equal">
      <formula>0</formula>
    </cfRule>
  </conditionalFormatting>
  <conditionalFormatting sqref="W12:W16">
    <cfRule type="cellIs" dxfId="27" priority="4" stopIfTrue="1" operator="equal">
      <formula>0</formula>
    </cfRule>
  </conditionalFormatting>
  <conditionalFormatting sqref="AB12:AB16">
    <cfRule type="cellIs" dxfId="26" priority="3" stopIfTrue="1" operator="equal">
      <formula>0</formula>
    </cfRule>
  </conditionalFormatting>
  <conditionalFormatting sqref="Q12:Q16">
    <cfRule type="cellIs" dxfId="25" priority="2" stopIfTrue="1" operator="equal">
      <formula>0</formula>
    </cfRule>
  </conditionalFormatting>
  <conditionalFormatting sqref="AO12:AO16">
    <cfRule type="cellIs" dxfId="24" priority="1" stopIfTrue="1" operator="equal">
      <formula>0</formula>
    </cfRule>
  </conditionalFormatting>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Y50"/>
  <sheetViews>
    <sheetView workbookViewId="0">
      <selection activeCell="D22" sqref="D22"/>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225</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11</v>
      </c>
      <c r="D12" s="8">
        <f>F12+R12+X12+AC12+AI12+AM12+AP12</f>
        <v>1</v>
      </c>
      <c r="E12" s="98">
        <v>1</v>
      </c>
      <c r="F12" s="10"/>
      <c r="G12" s="9">
        <f t="shared" ref="G12:G19" si="0">E12-SUM(H12:M12)</f>
        <v>1</v>
      </c>
      <c r="H12" s="10"/>
      <c r="I12" s="10"/>
      <c r="J12" s="10"/>
      <c r="K12" s="10"/>
      <c r="L12" s="10"/>
      <c r="M12" s="10"/>
      <c r="N12" s="10">
        <v>1</v>
      </c>
      <c r="O12" s="10"/>
      <c r="P12" s="99"/>
      <c r="Q12" s="100">
        <f>S12+T12+U12+V12</f>
        <v>0</v>
      </c>
      <c r="R12" s="10"/>
      <c r="S12" s="10"/>
      <c r="T12" s="10"/>
      <c r="U12" s="10"/>
      <c r="V12" s="101"/>
      <c r="W12" s="102">
        <f>Y12+Z12+AA12</f>
        <v>1</v>
      </c>
      <c r="X12" s="10"/>
      <c r="Y12" s="10"/>
      <c r="Z12" s="10">
        <v>1</v>
      </c>
      <c r="AA12" s="103"/>
      <c r="AB12" s="100">
        <f>AD12+AE12+AF12+AG12</f>
        <v>1</v>
      </c>
      <c r="AC12" s="10">
        <v>1</v>
      </c>
      <c r="AD12" s="10"/>
      <c r="AE12" s="10"/>
      <c r="AF12" s="10"/>
      <c r="AG12" s="101">
        <v>1</v>
      </c>
      <c r="AH12" s="102"/>
      <c r="AI12" s="10"/>
      <c r="AJ12" s="10"/>
      <c r="AK12" s="10"/>
      <c r="AL12" s="63">
        <f>AN12</f>
        <v>2</v>
      </c>
      <c r="AM12" s="10"/>
      <c r="AN12" s="10">
        <v>2</v>
      </c>
      <c r="AO12" s="63">
        <v>6</v>
      </c>
      <c r="AP12" s="10"/>
      <c r="AQ12" s="10">
        <v>6</v>
      </c>
      <c r="AR12" s="4"/>
      <c r="AS12" s="104"/>
      <c r="AT12" s="4"/>
      <c r="AU12" s="4"/>
      <c r="AV12" s="4"/>
      <c r="AW12" s="4"/>
      <c r="AX12" s="4"/>
      <c r="AY12" s="4"/>
    </row>
    <row r="13" spans="1:51" ht="12" customHeight="1">
      <c r="A13" s="2" t="s">
        <v>88</v>
      </c>
      <c r="B13" s="33" t="s">
        <v>1</v>
      </c>
      <c r="C13" s="8">
        <f t="shared" ref="C13:D23" si="1">E13+Q13+W13+AB13+AH13+AL13+AO13</f>
        <v>25</v>
      </c>
      <c r="D13" s="8">
        <f t="shared" si="1"/>
        <v>1</v>
      </c>
      <c r="E13" s="98"/>
      <c r="F13" s="10"/>
      <c r="G13" s="9">
        <f t="shared" si="0"/>
        <v>0</v>
      </c>
      <c r="H13" s="10"/>
      <c r="I13" s="10"/>
      <c r="J13" s="10"/>
      <c r="K13" s="10"/>
      <c r="L13" s="10"/>
      <c r="M13" s="10"/>
      <c r="N13" s="10"/>
      <c r="O13" s="10"/>
      <c r="P13" s="99"/>
      <c r="Q13" s="100">
        <f>S13+T13+U13+V13</f>
        <v>0</v>
      </c>
      <c r="R13" s="10"/>
      <c r="S13" s="10"/>
      <c r="T13" s="10"/>
      <c r="U13" s="10"/>
      <c r="V13" s="101"/>
      <c r="W13" s="102">
        <f>Y13+Z13+AA13</f>
        <v>1</v>
      </c>
      <c r="X13" s="10">
        <v>1</v>
      </c>
      <c r="Y13" s="10">
        <v>1</v>
      </c>
      <c r="Z13" s="10"/>
      <c r="AA13" s="103"/>
      <c r="AB13" s="100">
        <f>AD13+AE13+AF13+AG13</f>
        <v>1</v>
      </c>
      <c r="AC13" s="10"/>
      <c r="AD13" s="10">
        <v>1</v>
      </c>
      <c r="AE13" s="10"/>
      <c r="AF13" s="10"/>
      <c r="AG13" s="101"/>
      <c r="AH13" s="102">
        <f>AJ13+AK13</f>
        <v>0</v>
      </c>
      <c r="AI13" s="10"/>
      <c r="AJ13" s="10"/>
      <c r="AK13" s="10"/>
      <c r="AL13" s="63">
        <f>AN13</f>
        <v>0</v>
      </c>
      <c r="AM13" s="10"/>
      <c r="AN13" s="10"/>
      <c r="AO13" s="63">
        <v>23</v>
      </c>
      <c r="AP13" s="10"/>
      <c r="AQ13" s="10">
        <v>60</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25</v>
      </c>
      <c r="D17" s="8">
        <f t="shared" si="1"/>
        <v>8</v>
      </c>
      <c r="E17" s="161">
        <v>16</v>
      </c>
      <c r="F17" s="34">
        <v>3</v>
      </c>
      <c r="G17" s="9">
        <f>E17-SUM(H17:M17)</f>
        <v>8</v>
      </c>
      <c r="H17" s="34">
        <v>0</v>
      </c>
      <c r="I17" s="34">
        <v>1</v>
      </c>
      <c r="J17" s="34">
        <v>5</v>
      </c>
      <c r="K17" s="34">
        <v>1</v>
      </c>
      <c r="L17" s="34">
        <v>1</v>
      </c>
      <c r="M17" s="34">
        <v>0</v>
      </c>
      <c r="N17" s="34">
        <v>16</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9</v>
      </c>
      <c r="AP17" s="34">
        <v>5</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15</v>
      </c>
      <c r="D20" s="8">
        <f t="shared" si="1"/>
        <v>4</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15</v>
      </c>
      <c r="AI20" s="10">
        <v>4</v>
      </c>
      <c r="AJ20" s="10">
        <v>15</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76</v>
      </c>
      <c r="D24" s="13">
        <f>SUM(D12:D23)</f>
        <v>14</v>
      </c>
      <c r="E24" s="115">
        <f>SUM(E12:E23)</f>
        <v>17</v>
      </c>
      <c r="F24" s="116">
        <f>SUM(F12:F23)</f>
        <v>3</v>
      </c>
      <c r="G24" s="116">
        <f>SUM(G12:G23)</f>
        <v>9</v>
      </c>
      <c r="H24" s="116">
        <f t="shared" ref="H24:AH24" si="2">SUM(H12:H23)</f>
        <v>0</v>
      </c>
      <c r="I24" s="116">
        <f t="shared" si="2"/>
        <v>1</v>
      </c>
      <c r="J24" s="116">
        <f t="shared" si="2"/>
        <v>5</v>
      </c>
      <c r="K24" s="116">
        <f t="shared" si="2"/>
        <v>1</v>
      </c>
      <c r="L24" s="116">
        <f t="shared" si="2"/>
        <v>1</v>
      </c>
      <c r="M24" s="116">
        <f t="shared" si="2"/>
        <v>0</v>
      </c>
      <c r="N24" s="116">
        <f t="shared" si="2"/>
        <v>17</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2</v>
      </c>
      <c r="X24" s="116">
        <f t="shared" si="2"/>
        <v>1</v>
      </c>
      <c r="Y24" s="116">
        <f t="shared" si="2"/>
        <v>1</v>
      </c>
      <c r="Z24" s="116">
        <f t="shared" si="2"/>
        <v>1</v>
      </c>
      <c r="AA24" s="116">
        <f t="shared" si="2"/>
        <v>0</v>
      </c>
      <c r="AB24" s="119">
        <f t="shared" si="2"/>
        <v>2</v>
      </c>
      <c r="AC24" s="116">
        <f t="shared" si="2"/>
        <v>1</v>
      </c>
      <c r="AD24" s="116">
        <f t="shared" si="2"/>
        <v>1</v>
      </c>
      <c r="AE24" s="116">
        <f t="shared" si="2"/>
        <v>0</v>
      </c>
      <c r="AF24" s="116">
        <f t="shared" si="2"/>
        <v>0</v>
      </c>
      <c r="AG24" s="118">
        <f t="shared" si="2"/>
        <v>1</v>
      </c>
      <c r="AH24" s="120">
        <f t="shared" si="2"/>
        <v>15</v>
      </c>
      <c r="AI24" s="13">
        <f>SUM(AI12:AI23)</f>
        <v>4</v>
      </c>
      <c r="AJ24" s="13">
        <f t="shared" ref="AJ24:AO24" si="3">SUM(AJ12:AJ23)</f>
        <v>15</v>
      </c>
      <c r="AK24" s="13">
        <f t="shared" si="3"/>
        <v>0</v>
      </c>
      <c r="AL24" s="13">
        <f t="shared" si="3"/>
        <v>2</v>
      </c>
      <c r="AM24" s="13">
        <f t="shared" si="3"/>
        <v>0</v>
      </c>
      <c r="AN24" s="13">
        <f>SUM(AN12:AN23)</f>
        <v>2</v>
      </c>
      <c r="AO24" s="13">
        <f t="shared" si="3"/>
        <v>38</v>
      </c>
      <c r="AP24" s="13">
        <f>SUM(AP12:AP23)</f>
        <v>5</v>
      </c>
      <c r="AQ24" s="14">
        <f>SUM(AQ12:AQ23)</f>
        <v>66</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row>
    <row r="44" spans="1:44">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row>
    <row r="45" spans="1:44">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1:AR41"/>
    <mergeCell ref="A32:AR32"/>
    <mergeCell ref="A33:AR33"/>
    <mergeCell ref="A34:AR34"/>
    <mergeCell ref="A35:AM35"/>
    <mergeCell ref="A36:AM36"/>
    <mergeCell ref="A37:AO37"/>
    <mergeCell ref="A40:AO40"/>
    <mergeCell ref="A39:AO39"/>
    <mergeCell ref="A28:AQ28"/>
    <mergeCell ref="A29:AR29"/>
    <mergeCell ref="A30:AR30"/>
    <mergeCell ref="AH9:AK9"/>
    <mergeCell ref="AL9:AN9"/>
    <mergeCell ref="AS9:AV10"/>
    <mergeCell ref="A24:B24"/>
    <mergeCell ref="AF8:AF10"/>
    <mergeCell ref="AG8:AG10"/>
    <mergeCell ref="H9:H10"/>
    <mergeCell ref="I9:I10"/>
    <mergeCell ref="Z8:Z10"/>
    <mergeCell ref="AA8:AA10"/>
    <mergeCell ref="N8:N10"/>
    <mergeCell ref="O8:O10"/>
    <mergeCell ref="P8:P10"/>
    <mergeCell ref="Q8:Q10"/>
    <mergeCell ref="W8:W10"/>
    <mergeCell ref="X8:X10"/>
    <mergeCell ref="Y8:Y10"/>
    <mergeCell ref="J9:J10"/>
    <mergeCell ref="K9:K10"/>
    <mergeCell ref="L9:L10"/>
    <mergeCell ref="M9:M10"/>
    <mergeCell ref="F8:F10"/>
    <mergeCell ref="A1:AQ1"/>
    <mergeCell ref="A2:AQ2"/>
    <mergeCell ref="A3:AQ3"/>
    <mergeCell ref="A4:AQ4"/>
    <mergeCell ref="A5:A10"/>
    <mergeCell ref="B5:B10"/>
    <mergeCell ref="C5:C10"/>
    <mergeCell ref="D5:D10"/>
    <mergeCell ref="R8:R10"/>
    <mergeCell ref="S8:S10"/>
    <mergeCell ref="AQ5:AQ10"/>
    <mergeCell ref="E6:V6"/>
    <mergeCell ref="W6:AG6"/>
    <mergeCell ref="E5:AN5"/>
    <mergeCell ref="V8:V10"/>
    <mergeCell ref="AO5:AP9"/>
    <mergeCell ref="G8:G10"/>
    <mergeCell ref="H8:M8"/>
    <mergeCell ref="A38:AO38"/>
    <mergeCell ref="AH6:AN8"/>
    <mergeCell ref="E7:P7"/>
    <mergeCell ref="Q7:V7"/>
    <mergeCell ref="W7:AA7"/>
    <mergeCell ref="AB7:AG7"/>
    <mergeCell ref="AB8:AB10"/>
    <mergeCell ref="AC8:AC10"/>
    <mergeCell ref="AD8:AD10"/>
    <mergeCell ref="AE8:AE10"/>
    <mergeCell ref="T8:T10"/>
    <mergeCell ref="U8:U10"/>
    <mergeCell ref="E8:E10"/>
  </mergeCells>
  <phoneticPr fontId="8" type="noConversion"/>
  <conditionalFormatting sqref="AL17:AQ19 H17:AG19 E17:F19">
    <cfRule type="cellIs" dxfId="462" priority="8" stopIfTrue="1" operator="equal">
      <formula>0</formula>
    </cfRule>
  </conditionalFormatting>
  <conditionalFormatting sqref="AH12:AH16">
    <cfRule type="cellIs" dxfId="461" priority="7" stopIfTrue="1" operator="equal">
      <formula>0</formula>
    </cfRule>
  </conditionalFormatting>
  <conditionalFormatting sqref="AL12:AL16">
    <cfRule type="cellIs" dxfId="460" priority="6" stopIfTrue="1" operator="equal">
      <formula>0</formula>
    </cfRule>
  </conditionalFormatting>
  <conditionalFormatting sqref="AH20:AH23">
    <cfRule type="cellIs" dxfId="459" priority="5" stopIfTrue="1" operator="equal">
      <formula>0</formula>
    </cfRule>
  </conditionalFormatting>
  <conditionalFormatting sqref="W12:W16">
    <cfRule type="cellIs" dxfId="458" priority="4" stopIfTrue="1" operator="equal">
      <formula>0</formula>
    </cfRule>
  </conditionalFormatting>
  <conditionalFormatting sqref="AB12:AB16">
    <cfRule type="cellIs" dxfId="457" priority="3" stopIfTrue="1" operator="equal">
      <formula>0</formula>
    </cfRule>
  </conditionalFormatting>
  <conditionalFormatting sqref="Q12:Q16">
    <cfRule type="cellIs" dxfId="456" priority="2" stopIfTrue="1" operator="equal">
      <formula>0</formula>
    </cfRule>
  </conditionalFormatting>
  <conditionalFormatting sqref="AO12:AO16">
    <cfRule type="cellIs" dxfId="455" priority="1" stopIfTrue="1" operator="equal">
      <formula>0</formula>
    </cfRule>
  </conditionalFormatting>
  <pageMargins left="0.75" right="0.75" top="1" bottom="1" header="0.5" footer="0.5"/>
  <pageSetup paperSize="9" orientation="portrait" horizontalDpi="4294967295" verticalDpi="4294967295" r:id="rId1"/>
  <headerFooter alignWithMargins="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FF00"/>
  </sheetPr>
  <dimension ref="A1:AY50"/>
  <sheetViews>
    <sheetView workbookViewId="0">
      <selection activeCell="AH9" sqref="AH9:AK9"/>
    </sheetView>
  </sheetViews>
  <sheetFormatPr defaultRowHeight="15.75"/>
  <cols>
    <col min="1" max="1" width="2.75" style="5" customWidth="1"/>
    <col min="2" max="2" width="14.25" style="5" customWidth="1"/>
    <col min="3" max="3" width="3.75" style="5" customWidth="1"/>
    <col min="4" max="4" width="3.25" style="5" customWidth="1"/>
    <col min="5" max="5" width="2.75" style="5" customWidth="1"/>
    <col min="6" max="6" width="3.25" style="5" customWidth="1"/>
    <col min="7" max="7" width="2.75" style="5" customWidth="1"/>
    <col min="8" max="8" width="3.25" style="5" customWidth="1"/>
    <col min="9" max="12" width="3" style="5" customWidth="1"/>
    <col min="13" max="13" width="2.75" style="5" customWidth="1"/>
    <col min="14" max="15" width="3.75" style="5" customWidth="1"/>
    <col min="16" max="16" width="2.75" style="5" customWidth="1"/>
    <col min="17" max="18" width="3.25" style="5" customWidth="1"/>
    <col min="19" max="21" width="3.75" style="5" customWidth="1"/>
    <col min="22" max="22" width="2.75" style="5" customWidth="1"/>
    <col min="23" max="23" width="3.75" style="5" customWidth="1"/>
    <col min="24" max="24" width="2.75" style="5" customWidth="1"/>
    <col min="25" max="25" width="3.5" style="5" customWidth="1"/>
    <col min="26" max="27" width="2.75" style="5" customWidth="1"/>
    <col min="28" max="28" width="3.75" style="5" customWidth="1"/>
    <col min="29" max="29" width="3.25" style="5" customWidth="1"/>
    <col min="30" max="30" width="3.5" style="5" customWidth="1"/>
    <col min="31" max="35" width="2.75" style="5" customWidth="1"/>
    <col min="36" max="38" width="3" style="5" customWidth="1"/>
    <col min="39" max="39" width="2.75" style="5" customWidth="1"/>
    <col min="40" max="40" width="3.25" style="5" customWidth="1"/>
    <col min="41" max="43" width="2.75" style="5" customWidth="1"/>
    <col min="44" max="44" width="3.25" style="5" customWidth="1"/>
    <col min="45" max="16384" width="9" style="5"/>
  </cols>
  <sheetData>
    <row r="1" spans="1:51">
      <c r="A1" s="296" t="s">
        <v>279</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204</v>
      </c>
      <c r="D12" s="8">
        <f>F12+R12+X12+AC12+AI12+AM12+AP12</f>
        <v>37</v>
      </c>
      <c r="E12" s="98">
        <v>160</v>
      </c>
      <c r="F12" s="10">
        <v>32</v>
      </c>
      <c r="G12" s="9">
        <f t="shared" ref="G12:G19" si="0">E12-SUM(H12:M12)</f>
        <v>115</v>
      </c>
      <c r="H12" s="10">
        <v>15</v>
      </c>
      <c r="I12" s="10">
        <v>4</v>
      </c>
      <c r="J12" s="10">
        <v>4</v>
      </c>
      <c r="K12" s="10">
        <v>5</v>
      </c>
      <c r="L12" s="10">
        <v>8</v>
      </c>
      <c r="M12" s="10">
        <v>9</v>
      </c>
      <c r="N12" s="10">
        <v>60</v>
      </c>
      <c r="O12" s="10">
        <v>21</v>
      </c>
      <c r="P12" s="99">
        <v>79</v>
      </c>
      <c r="Q12" s="100">
        <f>S12+T12+U12+V12</f>
        <v>13</v>
      </c>
      <c r="R12" s="10">
        <v>2</v>
      </c>
      <c r="S12" s="10">
        <v>4</v>
      </c>
      <c r="T12" s="10"/>
      <c r="U12" s="10">
        <v>2</v>
      </c>
      <c r="V12" s="101">
        <v>7</v>
      </c>
      <c r="W12" s="102">
        <f>Y12+Z12+AA12</f>
        <v>20</v>
      </c>
      <c r="X12" s="10">
        <v>2</v>
      </c>
      <c r="Y12" s="10">
        <v>6</v>
      </c>
      <c r="Z12" s="10">
        <v>8</v>
      </c>
      <c r="AA12" s="103">
        <v>6</v>
      </c>
      <c r="AB12" s="100">
        <f>AD12+AE12+AF12+AG12</f>
        <v>11</v>
      </c>
      <c r="AC12" s="10">
        <v>1</v>
      </c>
      <c r="AD12" s="10">
        <v>10</v>
      </c>
      <c r="AE12" s="10"/>
      <c r="AF12" s="10"/>
      <c r="AG12" s="101">
        <v>1</v>
      </c>
      <c r="AH12" s="102">
        <f>AJ12+AK12</f>
        <v>0</v>
      </c>
      <c r="AI12" s="10"/>
      <c r="AJ12" s="10"/>
      <c r="AK12" s="10"/>
      <c r="AL12" s="63">
        <f>AN12</f>
        <v>0</v>
      </c>
      <c r="AM12" s="10"/>
      <c r="AN12" s="10"/>
      <c r="AO12" s="63">
        <f>AP12</f>
        <v>0</v>
      </c>
      <c r="AP12" s="10"/>
      <c r="AQ12" s="10"/>
      <c r="AR12" s="4"/>
      <c r="AS12" s="104"/>
      <c r="AT12" s="4"/>
      <c r="AU12" s="4"/>
      <c r="AV12" s="4"/>
      <c r="AW12" s="4"/>
      <c r="AX12" s="4"/>
      <c r="AY12" s="4"/>
    </row>
    <row r="13" spans="1:51" ht="12" customHeight="1">
      <c r="A13" s="2" t="s">
        <v>88</v>
      </c>
      <c r="B13" s="33" t="s">
        <v>1</v>
      </c>
      <c r="C13" s="8">
        <f t="shared" ref="C13:D23" si="1">E13+Q13+W13+AB13+AH13+AL13+AO13</f>
        <v>60</v>
      </c>
      <c r="D13" s="8">
        <f t="shared" si="1"/>
        <v>16</v>
      </c>
      <c r="E13" s="98">
        <f>14+2+4+2+1+4</f>
        <v>27</v>
      </c>
      <c r="F13" s="10">
        <v>4</v>
      </c>
      <c r="G13" s="9">
        <f t="shared" si="0"/>
        <v>10</v>
      </c>
      <c r="H13" s="10">
        <v>2</v>
      </c>
      <c r="I13" s="10">
        <v>6</v>
      </c>
      <c r="J13" s="10">
        <v>5</v>
      </c>
      <c r="K13" s="10">
        <v>3</v>
      </c>
      <c r="L13" s="10">
        <v>1</v>
      </c>
      <c r="M13" s="10"/>
      <c r="N13" s="10">
        <v>16</v>
      </c>
      <c r="O13" s="10">
        <v>4</v>
      </c>
      <c r="P13" s="99">
        <v>7</v>
      </c>
      <c r="Q13" s="100">
        <f>S13+T13+U13+V13</f>
        <v>2</v>
      </c>
      <c r="R13" s="10">
        <v>1</v>
      </c>
      <c r="S13" s="10">
        <v>2</v>
      </c>
      <c r="T13" s="10"/>
      <c r="U13" s="10"/>
      <c r="V13" s="101"/>
      <c r="W13" s="102">
        <f>Y13+Z13+AA13</f>
        <v>10</v>
      </c>
      <c r="X13" s="10">
        <v>1</v>
      </c>
      <c r="Y13" s="10">
        <v>6</v>
      </c>
      <c r="Z13" s="10">
        <v>1</v>
      </c>
      <c r="AA13" s="103">
        <v>3</v>
      </c>
      <c r="AB13" s="100">
        <f>AD13+AE13+AF13+AG13</f>
        <v>3</v>
      </c>
      <c r="AC13" s="10">
        <v>3</v>
      </c>
      <c r="AD13" s="10"/>
      <c r="AE13" s="10">
        <v>2</v>
      </c>
      <c r="AF13" s="10">
        <v>1</v>
      </c>
      <c r="AG13" s="101"/>
      <c r="AH13" s="102">
        <f>AJ13+AK13</f>
        <v>3</v>
      </c>
      <c r="AI13" s="10">
        <v>3</v>
      </c>
      <c r="AJ13" s="10">
        <v>3</v>
      </c>
      <c r="AK13" s="10"/>
      <c r="AL13" s="63">
        <f>2+1+2+1+2</f>
        <v>8</v>
      </c>
      <c r="AM13" s="10">
        <f>SUM(1+1+2)</f>
        <v>4</v>
      </c>
      <c r="AN13" s="10">
        <f>SUM(2+1+1)</f>
        <v>4</v>
      </c>
      <c r="AO13" s="63">
        <f>4+2+1</f>
        <v>7</v>
      </c>
      <c r="AP13" s="10"/>
      <c r="AQ13" s="10">
        <v>80</v>
      </c>
      <c r="AR13" s="4"/>
      <c r="AS13" s="104"/>
      <c r="AT13" s="4"/>
      <c r="AU13" s="4"/>
      <c r="AV13" s="4"/>
      <c r="AW13" s="4"/>
      <c r="AX13" s="4"/>
      <c r="AY13" s="4"/>
    </row>
    <row r="14" spans="1:51" ht="30.75" customHeight="1">
      <c r="A14" s="2" t="s">
        <v>90</v>
      </c>
      <c r="B14" s="32" t="s">
        <v>157</v>
      </c>
      <c r="C14" s="8">
        <f t="shared" si="1"/>
        <v>119</v>
      </c>
      <c r="D14" s="8">
        <f t="shared" si="1"/>
        <v>19</v>
      </c>
      <c r="E14" s="98">
        <f>SUM(8+9+3+4+1+2+12+2+1+8)</f>
        <v>50</v>
      </c>
      <c r="F14" s="10">
        <f>SUM(2+1+1+2)</f>
        <v>6</v>
      </c>
      <c r="G14" s="9">
        <f t="shared" si="0"/>
        <v>39</v>
      </c>
      <c r="H14" s="10">
        <f>SUM(1+1)</f>
        <v>2</v>
      </c>
      <c r="I14" s="10">
        <f>SUM(2)</f>
        <v>2</v>
      </c>
      <c r="J14" s="10">
        <f>SUM(1)</f>
        <v>1</v>
      </c>
      <c r="K14" s="10">
        <f>SUM(1)</f>
        <v>1</v>
      </c>
      <c r="L14" s="10">
        <f>SUM(1+1)</f>
        <v>2</v>
      </c>
      <c r="M14" s="10">
        <f>SUM(1+1+1)</f>
        <v>3</v>
      </c>
      <c r="N14" s="10">
        <f>SUM(3+6+3+1+1+3+1+2)</f>
        <v>20</v>
      </c>
      <c r="O14" s="10">
        <f>SUM(1+1+1+3+2)</f>
        <v>8</v>
      </c>
      <c r="P14" s="99">
        <f>SUM(4+2+2+1+1+1+2+8)</f>
        <v>21</v>
      </c>
      <c r="Q14" s="100">
        <v>2</v>
      </c>
      <c r="R14" s="10">
        <v>1</v>
      </c>
      <c r="S14" s="10">
        <v>2</v>
      </c>
      <c r="T14" s="10"/>
      <c r="U14" s="10"/>
      <c r="V14" s="101"/>
      <c r="W14" s="102">
        <f>SUM(40+2+2+6+7+2+8)</f>
        <v>67</v>
      </c>
      <c r="X14" s="10">
        <v>12</v>
      </c>
      <c r="Y14" s="10">
        <v>20</v>
      </c>
      <c r="Z14" s="10">
        <f>SUM(14+1+8+2+2+5)</f>
        <v>32</v>
      </c>
      <c r="AA14" s="103">
        <v>15</v>
      </c>
      <c r="AB14" s="100">
        <f>AD14+AE14+AF14+AG14</f>
        <v>0</v>
      </c>
      <c r="AC14" s="10"/>
      <c r="AD14" s="10"/>
      <c r="AE14" s="10"/>
      <c r="AF14" s="10"/>
      <c r="AG14" s="101"/>
      <c r="AH14" s="102">
        <f>AJ14+AK14</f>
        <v>0</v>
      </c>
      <c r="AI14" s="10"/>
      <c r="AJ14" s="10"/>
      <c r="AK14" s="10"/>
      <c r="AL14" s="63">
        <f>AN14</f>
        <v>0</v>
      </c>
      <c r="AM14" s="10"/>
      <c r="AN14" s="10"/>
      <c r="AO14" s="63">
        <f>AP14</f>
        <v>0</v>
      </c>
      <c r="AP14" s="10"/>
      <c r="AQ14" s="10">
        <f>SUM(25+9+10+4+3+12+25+60+8+15)</f>
        <v>171</v>
      </c>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7</v>
      </c>
      <c r="D16" s="8">
        <f t="shared" si="1"/>
        <v>3</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v>7</v>
      </c>
      <c r="AP16" s="10">
        <v>3</v>
      </c>
      <c r="AQ16" s="10"/>
      <c r="AR16" s="4"/>
      <c r="AS16" s="104"/>
      <c r="AT16" s="4"/>
      <c r="AU16" s="4"/>
      <c r="AV16" s="4"/>
      <c r="AW16" s="4"/>
      <c r="AX16" s="4"/>
      <c r="AY16" s="4"/>
    </row>
    <row r="17" spans="1:51" ht="13.5" customHeight="1">
      <c r="A17" s="2" t="s">
        <v>95</v>
      </c>
      <c r="B17" s="32" t="s">
        <v>3</v>
      </c>
      <c r="C17" s="8">
        <f t="shared" si="1"/>
        <v>305</v>
      </c>
      <c r="D17" s="8">
        <f t="shared" si="1"/>
        <v>121</v>
      </c>
      <c r="E17" s="161">
        <v>198</v>
      </c>
      <c r="F17" s="34">
        <v>61</v>
      </c>
      <c r="G17" s="9">
        <f>E17-SUM(H17:M17)</f>
        <v>42</v>
      </c>
      <c r="H17" s="34">
        <v>31</v>
      </c>
      <c r="I17" s="34">
        <v>25</v>
      </c>
      <c r="J17" s="34">
        <v>65</v>
      </c>
      <c r="K17" s="34">
        <v>15</v>
      </c>
      <c r="L17" s="34">
        <v>15</v>
      </c>
      <c r="M17" s="34">
        <v>5</v>
      </c>
      <c r="N17" s="34">
        <v>163</v>
      </c>
      <c r="O17" s="34">
        <v>1</v>
      </c>
      <c r="P17" s="105">
        <v>34</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21</v>
      </c>
      <c r="AM17" s="34">
        <v>13</v>
      </c>
      <c r="AN17" s="34">
        <v>19</v>
      </c>
      <c r="AO17" s="34">
        <v>86</v>
      </c>
      <c r="AP17" s="34">
        <v>47</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695</v>
      </c>
      <c r="D24" s="13">
        <f>SUM(D12:D23)</f>
        <v>196</v>
      </c>
      <c r="E24" s="115">
        <f>SUM(E12:E23)</f>
        <v>435</v>
      </c>
      <c r="F24" s="116">
        <f>SUM(F12:F23)</f>
        <v>103</v>
      </c>
      <c r="G24" s="116">
        <f>SUM(G12:G23)</f>
        <v>206</v>
      </c>
      <c r="H24" s="116">
        <f t="shared" ref="H24:AH24" si="2">SUM(H12:H23)</f>
        <v>50</v>
      </c>
      <c r="I24" s="116">
        <f t="shared" si="2"/>
        <v>37</v>
      </c>
      <c r="J24" s="116">
        <f t="shared" si="2"/>
        <v>75</v>
      </c>
      <c r="K24" s="116">
        <f t="shared" si="2"/>
        <v>24</v>
      </c>
      <c r="L24" s="116">
        <f t="shared" si="2"/>
        <v>26</v>
      </c>
      <c r="M24" s="116">
        <f t="shared" si="2"/>
        <v>17</v>
      </c>
      <c r="N24" s="116">
        <f t="shared" si="2"/>
        <v>259</v>
      </c>
      <c r="O24" s="116">
        <f t="shared" si="2"/>
        <v>34</v>
      </c>
      <c r="P24" s="117">
        <f t="shared" si="2"/>
        <v>141</v>
      </c>
      <c r="Q24" s="116">
        <f t="shared" si="2"/>
        <v>17</v>
      </c>
      <c r="R24" s="116">
        <f t="shared" si="2"/>
        <v>4</v>
      </c>
      <c r="S24" s="116">
        <f t="shared" si="2"/>
        <v>8</v>
      </c>
      <c r="T24" s="116">
        <f t="shared" si="2"/>
        <v>0</v>
      </c>
      <c r="U24" s="116">
        <f t="shared" si="2"/>
        <v>2</v>
      </c>
      <c r="V24" s="118">
        <f t="shared" si="2"/>
        <v>7</v>
      </c>
      <c r="W24" s="116">
        <f t="shared" si="2"/>
        <v>97</v>
      </c>
      <c r="X24" s="116">
        <f t="shared" si="2"/>
        <v>15</v>
      </c>
      <c r="Y24" s="116">
        <f t="shared" si="2"/>
        <v>32</v>
      </c>
      <c r="Z24" s="116">
        <f t="shared" si="2"/>
        <v>41</v>
      </c>
      <c r="AA24" s="116">
        <f t="shared" si="2"/>
        <v>24</v>
      </c>
      <c r="AB24" s="119">
        <f t="shared" si="2"/>
        <v>14</v>
      </c>
      <c r="AC24" s="116">
        <f t="shared" si="2"/>
        <v>4</v>
      </c>
      <c r="AD24" s="116">
        <f t="shared" si="2"/>
        <v>10</v>
      </c>
      <c r="AE24" s="116">
        <f t="shared" si="2"/>
        <v>2</v>
      </c>
      <c r="AF24" s="116">
        <f t="shared" si="2"/>
        <v>1</v>
      </c>
      <c r="AG24" s="118">
        <f t="shared" si="2"/>
        <v>1</v>
      </c>
      <c r="AH24" s="120">
        <f t="shared" si="2"/>
        <v>3</v>
      </c>
      <c r="AI24" s="13">
        <f>SUM(AI12:AI23)</f>
        <v>3</v>
      </c>
      <c r="AJ24" s="13">
        <f t="shared" ref="AJ24:AO24" si="3">SUM(AJ12:AJ23)</f>
        <v>3</v>
      </c>
      <c r="AK24" s="13">
        <f t="shared" si="3"/>
        <v>0</v>
      </c>
      <c r="AL24" s="13">
        <f t="shared" si="3"/>
        <v>29</v>
      </c>
      <c r="AM24" s="13">
        <f t="shared" si="3"/>
        <v>17</v>
      </c>
      <c r="AN24" s="13">
        <f>SUM(AN12:AN23)</f>
        <v>23</v>
      </c>
      <c r="AO24" s="13">
        <f t="shared" si="3"/>
        <v>100</v>
      </c>
      <c r="AP24" s="13">
        <f>SUM(AP12:AP23)</f>
        <v>50</v>
      </c>
      <c r="AQ24" s="14">
        <f>SUM(AQ12:AQ23)</f>
        <v>251</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23" priority="8" stopIfTrue="1" operator="equal">
      <formula>0</formula>
    </cfRule>
  </conditionalFormatting>
  <conditionalFormatting sqref="AH12:AH16">
    <cfRule type="cellIs" dxfId="22" priority="7" stopIfTrue="1" operator="equal">
      <formula>0</formula>
    </cfRule>
  </conditionalFormatting>
  <conditionalFormatting sqref="AL12:AL16">
    <cfRule type="cellIs" dxfId="21" priority="6" stopIfTrue="1" operator="equal">
      <formula>0</formula>
    </cfRule>
  </conditionalFormatting>
  <conditionalFormatting sqref="AH20:AH23">
    <cfRule type="cellIs" dxfId="20" priority="5" stopIfTrue="1" operator="equal">
      <formula>0</formula>
    </cfRule>
  </conditionalFormatting>
  <conditionalFormatting sqref="W12:W16">
    <cfRule type="cellIs" dxfId="19" priority="4" stopIfTrue="1" operator="equal">
      <formula>0</formula>
    </cfRule>
  </conditionalFormatting>
  <conditionalFormatting sqref="AB12:AB16">
    <cfRule type="cellIs" dxfId="18" priority="3" stopIfTrue="1" operator="equal">
      <formula>0</formula>
    </cfRule>
  </conditionalFormatting>
  <conditionalFormatting sqref="Q12:Q16">
    <cfRule type="cellIs" dxfId="17" priority="2" stopIfTrue="1" operator="equal">
      <formula>0</formula>
    </cfRule>
  </conditionalFormatting>
  <conditionalFormatting sqref="AO12:AO16">
    <cfRule type="cellIs" dxfId="16" priority="1" stopIfTrue="1" operator="equal">
      <formula>0</formula>
    </cfRule>
  </conditionalFormatting>
  <pageMargins left="0.75" right="0.75" top="1" bottom="1" header="0.5" footer="0.5"/>
  <headerFooter alignWithMargins="0"/>
  <legacyDrawing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FFFF00"/>
  </sheetPr>
  <dimension ref="A1:AY50"/>
  <sheetViews>
    <sheetView workbookViewId="0">
      <selection activeCell="F12" sqref="F12"/>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280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27</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101</v>
      </c>
      <c r="D17" s="8">
        <f t="shared" si="1"/>
        <v>62</v>
      </c>
      <c r="E17" s="161">
        <v>35</v>
      </c>
      <c r="F17" s="34">
        <v>14</v>
      </c>
      <c r="G17" s="9">
        <f>E17-SUM(H17:M17)</f>
        <v>17</v>
      </c>
      <c r="H17" s="34">
        <v>7</v>
      </c>
      <c r="I17" s="34">
        <v>2</v>
      </c>
      <c r="J17" s="34">
        <v>4</v>
      </c>
      <c r="K17" s="34">
        <v>3</v>
      </c>
      <c r="L17" s="34">
        <v>1</v>
      </c>
      <c r="M17" s="34">
        <v>1</v>
      </c>
      <c r="N17" s="34">
        <v>21</v>
      </c>
      <c r="O17" s="34">
        <v>6</v>
      </c>
      <c r="P17" s="105">
        <v>6</v>
      </c>
      <c r="Q17" s="106">
        <v>2</v>
      </c>
      <c r="R17" s="34">
        <v>0</v>
      </c>
      <c r="S17" s="34">
        <v>0</v>
      </c>
      <c r="T17" s="34">
        <v>1</v>
      </c>
      <c r="U17" s="34">
        <v>1</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8</v>
      </c>
      <c r="AM17" s="34">
        <v>4</v>
      </c>
      <c r="AN17" s="34">
        <v>5</v>
      </c>
      <c r="AO17" s="34">
        <v>56</v>
      </c>
      <c r="AP17" s="34">
        <v>44</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101</v>
      </c>
      <c r="D24" s="13">
        <f>SUM(D12:D23)</f>
        <v>62</v>
      </c>
      <c r="E24" s="115">
        <f>SUM(E12:E23)</f>
        <v>35</v>
      </c>
      <c r="F24" s="116">
        <f>SUM(F12:F23)</f>
        <v>14</v>
      </c>
      <c r="G24" s="116">
        <f>SUM(G12:G23)</f>
        <v>17</v>
      </c>
      <c r="H24" s="116">
        <f t="shared" ref="H24:AH24" si="2">SUM(H12:H23)</f>
        <v>7</v>
      </c>
      <c r="I24" s="116">
        <f t="shared" si="2"/>
        <v>2</v>
      </c>
      <c r="J24" s="116">
        <f t="shared" si="2"/>
        <v>4</v>
      </c>
      <c r="K24" s="116">
        <f t="shared" si="2"/>
        <v>3</v>
      </c>
      <c r="L24" s="116">
        <f t="shared" si="2"/>
        <v>1</v>
      </c>
      <c r="M24" s="116">
        <f t="shared" si="2"/>
        <v>1</v>
      </c>
      <c r="N24" s="116">
        <f t="shared" si="2"/>
        <v>21</v>
      </c>
      <c r="O24" s="116">
        <f t="shared" si="2"/>
        <v>6</v>
      </c>
      <c r="P24" s="117">
        <f t="shared" si="2"/>
        <v>6</v>
      </c>
      <c r="Q24" s="116">
        <f t="shared" si="2"/>
        <v>2</v>
      </c>
      <c r="R24" s="116">
        <f t="shared" si="2"/>
        <v>0</v>
      </c>
      <c r="S24" s="116">
        <f t="shared" si="2"/>
        <v>0</v>
      </c>
      <c r="T24" s="116">
        <f t="shared" si="2"/>
        <v>1</v>
      </c>
      <c r="U24" s="116">
        <f t="shared" si="2"/>
        <v>1</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0</v>
      </c>
      <c r="AI24" s="13">
        <f>SUM(AI12:AI23)</f>
        <v>0</v>
      </c>
      <c r="AJ24" s="13">
        <f t="shared" ref="AJ24:AO24" si="3">SUM(AJ12:AJ23)</f>
        <v>0</v>
      </c>
      <c r="AK24" s="13">
        <f t="shared" si="3"/>
        <v>0</v>
      </c>
      <c r="AL24" s="13">
        <f t="shared" si="3"/>
        <v>8</v>
      </c>
      <c r="AM24" s="13">
        <f t="shared" si="3"/>
        <v>4</v>
      </c>
      <c r="AN24" s="13">
        <f>SUM(AN12:AN23)</f>
        <v>5</v>
      </c>
      <c r="AO24" s="13">
        <f t="shared" si="3"/>
        <v>56</v>
      </c>
      <c r="AP24" s="13">
        <f>SUM(AP12:AP23)</f>
        <v>44</v>
      </c>
      <c r="AQ24" s="14">
        <f>SUM(AQ12:AQ23)</f>
        <v>27</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44">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39:AO39"/>
    <mergeCell ref="A40:AO40"/>
    <mergeCell ref="A41:AR41"/>
    <mergeCell ref="A33:AR33"/>
    <mergeCell ref="A34:AR34"/>
    <mergeCell ref="A35:AM35"/>
    <mergeCell ref="A36:AM36"/>
    <mergeCell ref="A37:AO37"/>
    <mergeCell ref="A38:AO38"/>
    <mergeCell ref="A32:AR32"/>
    <mergeCell ref="A28:AQ28"/>
    <mergeCell ref="A29:AR29"/>
    <mergeCell ref="A30:AR30"/>
    <mergeCell ref="AS9:AV10"/>
    <mergeCell ref="A24:B24"/>
    <mergeCell ref="AC8:AC10"/>
    <mergeCell ref="AD8:AD10"/>
    <mergeCell ref="AE8:AE10"/>
    <mergeCell ref="G8:G10"/>
    <mergeCell ref="H8:M8"/>
    <mergeCell ref="N8:N10"/>
    <mergeCell ref="O8:O10"/>
    <mergeCell ref="P8:P10"/>
    <mergeCell ref="I9:I10"/>
    <mergeCell ref="J9:J10"/>
    <mergeCell ref="K9:K10"/>
    <mergeCell ref="L9:L10"/>
    <mergeCell ref="W7:AA7"/>
    <mergeCell ref="AB7:AG7"/>
    <mergeCell ref="E8:E10"/>
    <mergeCell ref="F8:F10"/>
    <mergeCell ref="Z8:Z10"/>
    <mergeCell ref="AA8:AA10"/>
    <mergeCell ref="AB8:AB10"/>
    <mergeCell ref="Q8:Q10"/>
    <mergeCell ref="R8:R10"/>
    <mergeCell ref="S8:S10"/>
    <mergeCell ref="T8:T10"/>
    <mergeCell ref="U8:U10"/>
    <mergeCell ref="V8:V10"/>
    <mergeCell ref="AF8:AF10"/>
    <mergeCell ref="AG8:AG10"/>
    <mergeCell ref="H9:H10"/>
    <mergeCell ref="A1:AQ1"/>
    <mergeCell ref="A2:AQ2"/>
    <mergeCell ref="A3:AQ3"/>
    <mergeCell ref="A4:AQ4"/>
    <mergeCell ref="A5:A10"/>
    <mergeCell ref="B5:B10"/>
    <mergeCell ref="C5:C10"/>
    <mergeCell ref="D5:D10"/>
    <mergeCell ref="E5:AN5"/>
    <mergeCell ref="AO5:AP9"/>
    <mergeCell ref="AQ5:AQ10"/>
    <mergeCell ref="E6:V6"/>
    <mergeCell ref="W6:AG6"/>
    <mergeCell ref="AH6:AN8"/>
    <mergeCell ref="E7:P7"/>
    <mergeCell ref="Q7:V7"/>
    <mergeCell ref="AL9:AN9"/>
    <mergeCell ref="W8:W10"/>
    <mergeCell ref="X8:X10"/>
    <mergeCell ref="Y8:Y10"/>
    <mergeCell ref="M9:M10"/>
    <mergeCell ref="AH9:AK9"/>
  </mergeCells>
  <phoneticPr fontId="8" type="noConversion"/>
  <conditionalFormatting sqref="AL17:AQ19 H17:AG19 E17:F19">
    <cfRule type="cellIs" dxfId="15" priority="8" stopIfTrue="1" operator="equal">
      <formula>0</formula>
    </cfRule>
  </conditionalFormatting>
  <conditionalFormatting sqref="AH12:AH16">
    <cfRule type="cellIs" dxfId="14" priority="7" stopIfTrue="1" operator="equal">
      <formula>0</formula>
    </cfRule>
  </conditionalFormatting>
  <conditionalFormatting sqref="AL12:AL16">
    <cfRule type="cellIs" dxfId="13" priority="6" stopIfTrue="1" operator="equal">
      <formula>0</formula>
    </cfRule>
  </conditionalFormatting>
  <conditionalFormatting sqref="AH20:AH23">
    <cfRule type="cellIs" dxfId="12" priority="5" stopIfTrue="1" operator="equal">
      <formula>0</formula>
    </cfRule>
  </conditionalFormatting>
  <conditionalFormatting sqref="W12:W16">
    <cfRule type="cellIs" dxfId="11" priority="4" stopIfTrue="1" operator="equal">
      <formula>0</formula>
    </cfRule>
  </conditionalFormatting>
  <conditionalFormatting sqref="AB12:AB16">
    <cfRule type="cellIs" dxfId="10" priority="3" stopIfTrue="1" operator="equal">
      <formula>0</formula>
    </cfRule>
  </conditionalFormatting>
  <conditionalFormatting sqref="Q12:Q16">
    <cfRule type="cellIs" dxfId="9" priority="2" stopIfTrue="1" operator="equal">
      <formula>0</formula>
    </cfRule>
  </conditionalFormatting>
  <conditionalFormatting sqref="AO12:AO16">
    <cfRule type="cellIs" dxfId="8" priority="1" stopIfTrue="1" operator="equal">
      <formula>0</formula>
    </cfRule>
  </conditionalFormatting>
  <pageMargins left="0.75" right="0.75" top="1" bottom="1" header="0.5" footer="0.5"/>
  <headerFooter alignWithMargins="0"/>
  <legacyDrawing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FF00"/>
  </sheetPr>
  <dimension ref="A1:AY50"/>
  <sheetViews>
    <sheetView workbookViewId="0">
      <selection activeCell="E12" sqref="E12"/>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281</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17</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21</v>
      </c>
      <c r="D18" s="8">
        <f t="shared" si="1"/>
        <v>10</v>
      </c>
      <c r="E18" s="161">
        <v>10</v>
      </c>
      <c r="F18" s="34">
        <v>3</v>
      </c>
      <c r="G18" s="9">
        <f t="shared" si="0"/>
        <v>3</v>
      </c>
      <c r="H18" s="34">
        <v>1</v>
      </c>
      <c r="I18" s="34">
        <v>0</v>
      </c>
      <c r="J18" s="34">
        <v>5</v>
      </c>
      <c r="K18" s="34">
        <v>0</v>
      </c>
      <c r="L18" s="34">
        <v>1</v>
      </c>
      <c r="M18" s="34">
        <v>0</v>
      </c>
      <c r="N18" s="34">
        <v>9</v>
      </c>
      <c r="O18" s="34">
        <v>1</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1</v>
      </c>
      <c r="AM18" s="34">
        <v>0</v>
      </c>
      <c r="AN18" s="34">
        <v>1</v>
      </c>
      <c r="AO18" s="34">
        <v>10</v>
      </c>
      <c r="AP18" s="34">
        <v>7</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8</v>
      </c>
      <c r="D20" s="8">
        <f t="shared" si="1"/>
        <v>4</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8</v>
      </c>
      <c r="AI20" s="10">
        <v>4</v>
      </c>
      <c r="AJ20" s="10">
        <v>8</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2</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v>2</v>
      </c>
      <c r="AI21" s="10">
        <v>0</v>
      </c>
      <c r="AJ21" s="10">
        <v>2</v>
      </c>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31</v>
      </c>
      <c r="D24" s="13">
        <f>SUM(D12:D23)</f>
        <v>14</v>
      </c>
      <c r="E24" s="115">
        <f>SUM(E12:E23)</f>
        <v>10</v>
      </c>
      <c r="F24" s="116">
        <f>SUM(F12:F23)</f>
        <v>3</v>
      </c>
      <c r="G24" s="116">
        <f>SUM(G12:G23)</f>
        <v>3</v>
      </c>
      <c r="H24" s="116">
        <f t="shared" ref="H24:AH24" si="2">SUM(H12:H23)</f>
        <v>1</v>
      </c>
      <c r="I24" s="116">
        <f t="shared" si="2"/>
        <v>0</v>
      </c>
      <c r="J24" s="116">
        <f t="shared" si="2"/>
        <v>5</v>
      </c>
      <c r="K24" s="116">
        <f t="shared" si="2"/>
        <v>0</v>
      </c>
      <c r="L24" s="116">
        <f t="shared" si="2"/>
        <v>1</v>
      </c>
      <c r="M24" s="116">
        <f t="shared" si="2"/>
        <v>0</v>
      </c>
      <c r="N24" s="116">
        <f t="shared" si="2"/>
        <v>9</v>
      </c>
      <c r="O24" s="116">
        <f t="shared" si="2"/>
        <v>1</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10</v>
      </c>
      <c r="AI24" s="13">
        <f>SUM(AI12:AI23)</f>
        <v>4</v>
      </c>
      <c r="AJ24" s="13">
        <f t="shared" ref="AJ24:AO24" si="3">SUM(AJ12:AJ23)</f>
        <v>10</v>
      </c>
      <c r="AK24" s="13">
        <f t="shared" si="3"/>
        <v>0</v>
      </c>
      <c r="AL24" s="13">
        <f t="shared" si="3"/>
        <v>1</v>
      </c>
      <c r="AM24" s="13">
        <f t="shared" si="3"/>
        <v>0</v>
      </c>
      <c r="AN24" s="13">
        <f>SUM(AN12:AN23)</f>
        <v>1</v>
      </c>
      <c r="AO24" s="13">
        <f t="shared" si="3"/>
        <v>10</v>
      </c>
      <c r="AP24" s="13">
        <f>SUM(AP12:AP23)</f>
        <v>7</v>
      </c>
      <c r="AQ24" s="14">
        <f>SUM(AQ12:AQ23)</f>
        <v>17</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40:AO40"/>
    <mergeCell ref="A41:AR41"/>
    <mergeCell ref="A31:AR31"/>
    <mergeCell ref="A36:AM36"/>
    <mergeCell ref="A37:AO37"/>
    <mergeCell ref="A38:AO38"/>
    <mergeCell ref="A39:AO39"/>
    <mergeCell ref="A34:AR34"/>
    <mergeCell ref="A35:AM35"/>
    <mergeCell ref="A32:AR32"/>
    <mergeCell ref="A33:AR33"/>
    <mergeCell ref="A28:AQ28"/>
    <mergeCell ref="A29:AR29"/>
    <mergeCell ref="A30:AR30"/>
    <mergeCell ref="AF8:AF10"/>
    <mergeCell ref="AG8:AG10"/>
    <mergeCell ref="H9:H10"/>
    <mergeCell ref="I9:I10"/>
    <mergeCell ref="Z8:Z10"/>
    <mergeCell ref="AA8:AA10"/>
    <mergeCell ref="N8:N10"/>
    <mergeCell ref="O8:O10"/>
    <mergeCell ref="P8:P10"/>
    <mergeCell ref="Q8:Q10"/>
    <mergeCell ref="X8:X10"/>
    <mergeCell ref="AH9:AK9"/>
    <mergeCell ref="AL9:AN9"/>
    <mergeCell ref="AS9:AV10"/>
    <mergeCell ref="A24:B24"/>
    <mergeCell ref="M9:M10"/>
    <mergeCell ref="T8:T10"/>
    <mergeCell ref="U8:U10"/>
    <mergeCell ref="V8:V10"/>
    <mergeCell ref="W8:W10"/>
    <mergeCell ref="A1:AQ1"/>
    <mergeCell ref="A2:AQ2"/>
    <mergeCell ref="A3:AQ3"/>
    <mergeCell ref="A4:AQ4"/>
    <mergeCell ref="A5:A10"/>
    <mergeCell ref="B5:B10"/>
    <mergeCell ref="C5:C10"/>
    <mergeCell ref="D5:D10"/>
    <mergeCell ref="R8:R10"/>
    <mergeCell ref="S8:S10"/>
    <mergeCell ref="W7:AA7"/>
    <mergeCell ref="AB7:AG7"/>
    <mergeCell ref="AB8:AB10"/>
    <mergeCell ref="AC8:AC10"/>
    <mergeCell ref="AD8:AD10"/>
    <mergeCell ref="AE8:AE10"/>
    <mergeCell ref="AQ5:AQ10"/>
    <mergeCell ref="E6:V6"/>
    <mergeCell ref="E5:AN5"/>
    <mergeCell ref="AO5:AP9"/>
    <mergeCell ref="W6:AG6"/>
    <mergeCell ref="AH6:AN8"/>
    <mergeCell ref="E7:P7"/>
    <mergeCell ref="Q7:V7"/>
    <mergeCell ref="G8:G10"/>
    <mergeCell ref="H8:M8"/>
    <mergeCell ref="E8:E10"/>
    <mergeCell ref="F8:F10"/>
    <mergeCell ref="Y8:Y10"/>
    <mergeCell ref="J9:J10"/>
    <mergeCell ref="K9:K10"/>
    <mergeCell ref="L9:L10"/>
  </mergeCells>
  <phoneticPr fontId="8" type="noConversion"/>
  <conditionalFormatting sqref="AL17:AQ19 H17:AG19 E17:F19">
    <cfRule type="cellIs" dxfId="7" priority="8" stopIfTrue="1" operator="equal">
      <formula>0</formula>
    </cfRule>
  </conditionalFormatting>
  <conditionalFormatting sqref="AH12:AH16">
    <cfRule type="cellIs" dxfId="6" priority="7" stopIfTrue="1" operator="equal">
      <formula>0</formula>
    </cfRule>
  </conditionalFormatting>
  <conditionalFormatting sqref="AL12:AL16">
    <cfRule type="cellIs" dxfId="5" priority="6" stopIfTrue="1" operator="equal">
      <formula>0</formula>
    </cfRule>
  </conditionalFormatting>
  <conditionalFormatting sqref="AH20:AH23">
    <cfRule type="cellIs" dxfId="4" priority="5" stopIfTrue="1" operator="equal">
      <formula>0</formula>
    </cfRule>
  </conditionalFormatting>
  <conditionalFormatting sqref="W12:W16">
    <cfRule type="cellIs" dxfId="3" priority="4" stopIfTrue="1" operator="equal">
      <formula>0</formula>
    </cfRule>
  </conditionalFormatting>
  <conditionalFormatting sqref="AB12:AB16">
    <cfRule type="cellIs" dxfId="2" priority="3" stopIfTrue="1" operator="equal">
      <formula>0</formula>
    </cfRule>
  </conditionalFormatting>
  <conditionalFormatting sqref="Q12:Q16">
    <cfRule type="cellIs" dxfId="1" priority="2" stopIfTrue="1" operator="equal">
      <formula>0</formula>
    </cfRule>
  </conditionalFormatting>
  <conditionalFormatting sqref="AO12:AO16">
    <cfRule type="cellIs" dxfId="0" priority="1" stopIfTrue="1" operator="equal">
      <formula>0</formula>
    </cfRule>
  </conditionalFormatting>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Y50"/>
  <sheetViews>
    <sheetView workbookViewId="0">
      <selection activeCell="J15" sqref="J15"/>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375" style="5" customWidth="1"/>
    <col min="26" max="27" width="2.875" style="5" customWidth="1"/>
    <col min="28" max="28" width="3.625" style="5" customWidth="1"/>
    <col min="29" max="29" width="3.125" style="5" customWidth="1"/>
    <col min="30" max="30" width="3.37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226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7"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9"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9"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9"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3</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f>AN13</f>
        <v>0</v>
      </c>
      <c r="AM13" s="10"/>
      <c r="AN13" s="10"/>
      <c r="AO13" s="63">
        <f>AP13</f>
        <v>0</v>
      </c>
      <c r="AP13" s="10"/>
      <c r="AQ13" s="10">
        <v>3</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7" customHeight="1">
      <c r="A17" s="2" t="s">
        <v>95</v>
      </c>
      <c r="B17" s="32" t="s">
        <v>3</v>
      </c>
      <c r="C17" s="8">
        <f t="shared" si="1"/>
        <v>19</v>
      </c>
      <c r="D17" s="8">
        <f t="shared" si="1"/>
        <v>5</v>
      </c>
      <c r="E17" s="161">
        <v>10</v>
      </c>
      <c r="F17" s="34">
        <v>2</v>
      </c>
      <c r="G17" s="9">
        <f>E17-SUM(H17:M17)</f>
        <v>6</v>
      </c>
      <c r="H17" s="34">
        <v>2</v>
      </c>
      <c r="I17" s="34">
        <v>0</v>
      </c>
      <c r="J17" s="34">
        <v>2</v>
      </c>
      <c r="K17" s="34">
        <v>0</v>
      </c>
      <c r="L17" s="34">
        <v>0</v>
      </c>
      <c r="M17" s="34">
        <v>0</v>
      </c>
      <c r="N17" s="34">
        <v>9</v>
      </c>
      <c r="O17" s="34">
        <v>0</v>
      </c>
      <c r="P17" s="105">
        <v>1</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2</v>
      </c>
      <c r="AM17" s="34">
        <v>0</v>
      </c>
      <c r="AN17" s="34">
        <v>2</v>
      </c>
      <c r="AO17" s="34">
        <v>7</v>
      </c>
      <c r="AP17" s="34">
        <v>3</v>
      </c>
      <c r="AQ17" s="34">
        <v>0</v>
      </c>
      <c r="AR17" s="4"/>
      <c r="AS17" s="104"/>
      <c r="AT17" s="4"/>
      <c r="AU17" s="4"/>
      <c r="AV17" s="4"/>
      <c r="AW17" s="4"/>
      <c r="AX17" s="4"/>
      <c r="AY17" s="4"/>
    </row>
    <row r="18" spans="1:51" ht="13.7"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7"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3</v>
      </c>
      <c r="D20" s="8">
        <f t="shared" si="1"/>
        <v>1</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3</v>
      </c>
      <c r="AI20" s="10">
        <v>1</v>
      </c>
      <c r="AJ20" s="10">
        <v>3</v>
      </c>
      <c r="AK20" s="10"/>
      <c r="AL20" s="12"/>
      <c r="AM20" s="12"/>
      <c r="AN20" s="12"/>
      <c r="AO20" s="12"/>
      <c r="AP20" s="12"/>
      <c r="AQ20" s="12"/>
      <c r="AR20" s="4"/>
      <c r="AS20" s="104"/>
      <c r="AT20" s="4"/>
      <c r="AU20" s="4"/>
      <c r="AV20" s="4"/>
      <c r="AW20" s="4"/>
      <c r="AX20" s="4"/>
      <c r="AY20" s="4"/>
    </row>
    <row r="21" spans="1:51" ht="22.7"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22</v>
      </c>
      <c r="D24" s="13">
        <f>SUM(D12:D23)</f>
        <v>6</v>
      </c>
      <c r="E24" s="115">
        <f>SUM(E12:E23)</f>
        <v>10</v>
      </c>
      <c r="F24" s="116">
        <f>SUM(F12:F23)</f>
        <v>2</v>
      </c>
      <c r="G24" s="116">
        <f>SUM(G12:G23)</f>
        <v>6</v>
      </c>
      <c r="H24" s="116">
        <f t="shared" ref="H24:AH24" si="2">SUM(H12:H23)</f>
        <v>2</v>
      </c>
      <c r="I24" s="116">
        <f t="shared" si="2"/>
        <v>0</v>
      </c>
      <c r="J24" s="116">
        <f t="shared" si="2"/>
        <v>2</v>
      </c>
      <c r="K24" s="116">
        <f t="shared" si="2"/>
        <v>0</v>
      </c>
      <c r="L24" s="116">
        <f t="shared" si="2"/>
        <v>0</v>
      </c>
      <c r="M24" s="116">
        <f t="shared" si="2"/>
        <v>0</v>
      </c>
      <c r="N24" s="116">
        <f t="shared" si="2"/>
        <v>9</v>
      </c>
      <c r="O24" s="116">
        <f t="shared" si="2"/>
        <v>0</v>
      </c>
      <c r="P24" s="117">
        <f t="shared" si="2"/>
        <v>1</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3</v>
      </c>
      <c r="AI24" s="13">
        <f>SUM(AI12:AI23)</f>
        <v>1</v>
      </c>
      <c r="AJ24" s="13">
        <f t="shared" ref="AJ24:AO24" si="3">SUM(AJ12:AJ23)</f>
        <v>3</v>
      </c>
      <c r="AK24" s="13">
        <f t="shared" si="3"/>
        <v>0</v>
      </c>
      <c r="AL24" s="13">
        <f t="shared" si="3"/>
        <v>2</v>
      </c>
      <c r="AM24" s="13">
        <f t="shared" si="3"/>
        <v>0</v>
      </c>
      <c r="AN24" s="13">
        <f>SUM(AN12:AN23)</f>
        <v>2</v>
      </c>
      <c r="AO24" s="13">
        <f t="shared" si="3"/>
        <v>7</v>
      </c>
      <c r="AP24" s="13">
        <f>SUM(AP12:AP23)</f>
        <v>3</v>
      </c>
      <c r="AQ24" s="14">
        <f>SUM(AQ12:AQ23)</f>
        <v>6</v>
      </c>
      <c r="AR24" s="4"/>
      <c r="AS24" s="65"/>
      <c r="AT24" s="4"/>
      <c r="AU24" s="4"/>
      <c r="AV24" s="4"/>
      <c r="AW24" s="4"/>
      <c r="AX24" s="4"/>
      <c r="AY24" s="4"/>
    </row>
    <row r="25" spans="1:51" ht="4.7"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1:AR41"/>
    <mergeCell ref="A32:AR32"/>
    <mergeCell ref="A33:AR33"/>
    <mergeCell ref="A34:AR34"/>
    <mergeCell ref="A35:AM35"/>
    <mergeCell ref="A36:AM36"/>
    <mergeCell ref="A37:AO37"/>
    <mergeCell ref="A40:AO40"/>
    <mergeCell ref="A39:AO39"/>
    <mergeCell ref="A28:AQ28"/>
    <mergeCell ref="A29:AR29"/>
    <mergeCell ref="A30:AR30"/>
    <mergeCell ref="AH9:AK9"/>
    <mergeCell ref="AL9:AN9"/>
    <mergeCell ref="AS9:AV10"/>
    <mergeCell ref="A24:B24"/>
    <mergeCell ref="AF8:AF10"/>
    <mergeCell ref="AG8:AG10"/>
    <mergeCell ref="H9:H10"/>
    <mergeCell ref="I9:I10"/>
    <mergeCell ref="Z8:Z10"/>
    <mergeCell ref="AA8:AA10"/>
    <mergeCell ref="N8:N10"/>
    <mergeCell ref="O8:O10"/>
    <mergeCell ref="P8:P10"/>
    <mergeCell ref="Q8:Q10"/>
    <mergeCell ref="W8:W10"/>
    <mergeCell ref="X8:X10"/>
    <mergeCell ref="Y8:Y10"/>
    <mergeCell ref="J9:J10"/>
    <mergeCell ref="K9:K10"/>
    <mergeCell ref="L9:L10"/>
    <mergeCell ref="M9:M10"/>
    <mergeCell ref="F8:F10"/>
    <mergeCell ref="A1:AQ1"/>
    <mergeCell ref="A2:AQ2"/>
    <mergeCell ref="A3:AQ3"/>
    <mergeCell ref="A4:AQ4"/>
    <mergeCell ref="A5:A10"/>
    <mergeCell ref="B5:B10"/>
    <mergeCell ref="C5:C10"/>
    <mergeCell ref="D5:D10"/>
    <mergeCell ref="R8:R10"/>
    <mergeCell ref="S8:S10"/>
    <mergeCell ref="AQ5:AQ10"/>
    <mergeCell ref="E6:V6"/>
    <mergeCell ref="W6:AG6"/>
    <mergeCell ref="E5:AN5"/>
    <mergeCell ref="V8:V10"/>
    <mergeCell ref="AO5:AP9"/>
    <mergeCell ref="G8:G10"/>
    <mergeCell ref="H8:M8"/>
    <mergeCell ref="A38:AO38"/>
    <mergeCell ref="AH6:AN8"/>
    <mergeCell ref="E7:P7"/>
    <mergeCell ref="Q7:V7"/>
    <mergeCell ref="W7:AA7"/>
    <mergeCell ref="AB7:AG7"/>
    <mergeCell ref="AB8:AB10"/>
    <mergeCell ref="AC8:AC10"/>
    <mergeCell ref="AD8:AD10"/>
    <mergeCell ref="AE8:AE10"/>
    <mergeCell ref="T8:T10"/>
    <mergeCell ref="U8:U10"/>
    <mergeCell ref="E8:E10"/>
  </mergeCells>
  <phoneticPr fontId="8" type="noConversion"/>
  <conditionalFormatting sqref="AL17:AQ19 H17:AG19 E17:F19">
    <cfRule type="cellIs" dxfId="454" priority="8" stopIfTrue="1" operator="equal">
      <formula>0</formula>
    </cfRule>
  </conditionalFormatting>
  <conditionalFormatting sqref="AH12:AH16">
    <cfRule type="cellIs" dxfId="453" priority="7" stopIfTrue="1" operator="equal">
      <formula>0</formula>
    </cfRule>
  </conditionalFormatting>
  <conditionalFormatting sqref="AL12:AL16">
    <cfRule type="cellIs" dxfId="452" priority="6" stopIfTrue="1" operator="equal">
      <formula>0</formula>
    </cfRule>
  </conditionalFormatting>
  <conditionalFormatting sqref="AH20:AH23">
    <cfRule type="cellIs" dxfId="451" priority="5" stopIfTrue="1" operator="equal">
      <formula>0</formula>
    </cfRule>
  </conditionalFormatting>
  <conditionalFormatting sqref="W12:W16">
    <cfRule type="cellIs" dxfId="450" priority="4" stopIfTrue="1" operator="equal">
      <formula>0</formula>
    </cfRule>
  </conditionalFormatting>
  <conditionalFormatting sqref="AB12:AB16">
    <cfRule type="cellIs" dxfId="449" priority="3" stopIfTrue="1" operator="equal">
      <formula>0</formula>
    </cfRule>
  </conditionalFormatting>
  <conditionalFormatting sqref="Q12:Q16">
    <cfRule type="cellIs" dxfId="448" priority="2" stopIfTrue="1" operator="equal">
      <formula>0</formula>
    </cfRule>
  </conditionalFormatting>
  <conditionalFormatting sqref="AO12:AO16">
    <cfRule type="cellIs" dxfId="447" priority="1" stopIfTrue="1" operator="equal">
      <formula>0</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Y50"/>
  <sheetViews>
    <sheetView workbookViewId="0">
      <selection activeCell="A29" sqref="A29:AR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227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26</v>
      </c>
      <c r="D12" s="8">
        <f>F12+R12+X12+AC12+AI12+AM12+AP12</f>
        <v>1</v>
      </c>
      <c r="E12" s="98">
        <v>17</v>
      </c>
      <c r="F12" s="10"/>
      <c r="G12" s="9">
        <f t="shared" ref="G12:G19" si="0">E12-SUM(H12:M12)</f>
        <v>14</v>
      </c>
      <c r="H12" s="10"/>
      <c r="I12" s="10">
        <v>2</v>
      </c>
      <c r="J12" s="10"/>
      <c r="K12" s="10">
        <v>1</v>
      </c>
      <c r="L12" s="10"/>
      <c r="M12" s="10"/>
      <c r="N12" s="10">
        <v>4</v>
      </c>
      <c r="O12" s="10">
        <v>1</v>
      </c>
      <c r="P12" s="99">
        <v>12</v>
      </c>
      <c r="Q12" s="100">
        <v>2</v>
      </c>
      <c r="R12" s="10"/>
      <c r="S12" s="10"/>
      <c r="T12" s="10"/>
      <c r="U12" s="10"/>
      <c r="V12" s="101">
        <v>2</v>
      </c>
      <c r="W12" s="102">
        <v>6</v>
      </c>
      <c r="X12" s="10">
        <v>1</v>
      </c>
      <c r="Y12" s="10">
        <v>4</v>
      </c>
      <c r="Z12" s="10"/>
      <c r="AA12" s="103">
        <v>1</v>
      </c>
      <c r="AB12" s="100">
        <v>1</v>
      </c>
      <c r="AC12" s="10"/>
      <c r="AD12" s="10"/>
      <c r="AE12" s="10"/>
      <c r="AF12" s="10"/>
      <c r="AG12" s="101">
        <v>1</v>
      </c>
      <c r="AH12" s="102">
        <v>0</v>
      </c>
      <c r="AI12" s="10"/>
      <c r="AJ12" s="10"/>
      <c r="AK12" s="10"/>
      <c r="AL12" s="63"/>
      <c r="AM12" s="10"/>
      <c r="AN12" s="10"/>
      <c r="AO12" s="63">
        <v>0</v>
      </c>
      <c r="AP12" s="10"/>
      <c r="AQ12" s="10">
        <v>32</v>
      </c>
      <c r="AR12" s="4"/>
      <c r="AS12" s="104"/>
      <c r="AT12" s="4"/>
      <c r="AU12" s="4"/>
      <c r="AV12" s="4"/>
      <c r="AW12" s="4"/>
      <c r="AX12" s="4"/>
      <c r="AY12" s="4"/>
    </row>
    <row r="13" spans="1:51" ht="12" customHeight="1">
      <c r="A13" s="2" t="s">
        <v>88</v>
      </c>
      <c r="B13" s="33" t="s">
        <v>1</v>
      </c>
      <c r="C13" s="8">
        <f t="shared" ref="C13:D23" si="1">E13+Q13+W13+AB13+AH13+AL13+AO13</f>
        <v>1</v>
      </c>
      <c r="D13" s="8">
        <f t="shared" si="1"/>
        <v>0</v>
      </c>
      <c r="E13" s="98"/>
      <c r="F13" s="10"/>
      <c r="G13" s="9">
        <f t="shared" si="0"/>
        <v>0</v>
      </c>
      <c r="H13" s="10"/>
      <c r="I13" s="10"/>
      <c r="J13" s="10"/>
      <c r="K13" s="10"/>
      <c r="L13" s="10"/>
      <c r="M13" s="10"/>
      <c r="N13" s="10"/>
      <c r="O13" s="10"/>
      <c r="P13" s="99"/>
      <c r="Q13" s="100"/>
      <c r="R13" s="10"/>
      <c r="S13" s="10"/>
      <c r="T13" s="10"/>
      <c r="U13" s="10"/>
      <c r="V13" s="101"/>
      <c r="W13" s="102">
        <v>1</v>
      </c>
      <c r="X13" s="10"/>
      <c r="Y13" s="10">
        <v>1</v>
      </c>
      <c r="Z13" s="10"/>
      <c r="AA13" s="103"/>
      <c r="AB13" s="100"/>
      <c r="AC13" s="10"/>
      <c r="AD13" s="10"/>
      <c r="AE13" s="10"/>
      <c r="AF13" s="10"/>
      <c r="AG13" s="101"/>
      <c r="AH13" s="102">
        <v>0</v>
      </c>
      <c r="AI13" s="10"/>
      <c r="AJ13" s="10"/>
      <c r="AK13" s="10"/>
      <c r="AL13" s="63">
        <v>0</v>
      </c>
      <c r="AM13" s="10"/>
      <c r="AN13" s="10"/>
      <c r="AO13" s="63">
        <v>0</v>
      </c>
      <c r="AP13" s="10"/>
      <c r="AQ13" s="10"/>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c r="R14" s="10"/>
      <c r="S14" s="10"/>
      <c r="T14" s="10"/>
      <c r="U14" s="10"/>
      <c r="V14" s="101"/>
      <c r="W14" s="102">
        <v>0</v>
      </c>
      <c r="X14" s="10"/>
      <c r="Y14" s="10"/>
      <c r="Z14" s="10"/>
      <c r="AA14" s="103"/>
      <c r="AB14" s="100"/>
      <c r="AC14" s="10"/>
      <c r="AD14" s="10"/>
      <c r="AE14" s="10"/>
      <c r="AF14" s="10"/>
      <c r="AG14" s="101"/>
      <c r="AH14" s="102"/>
      <c r="AI14" s="10"/>
      <c r="AJ14" s="10"/>
      <c r="AK14" s="10"/>
      <c r="AL14" s="63"/>
      <c r="AM14" s="10"/>
      <c r="AN14" s="10"/>
      <c r="AO14" s="63"/>
      <c r="AP14" s="10"/>
      <c r="AQ14" s="10"/>
      <c r="AR14" s="4"/>
      <c r="AS14" s="104"/>
      <c r="AT14" s="4"/>
      <c r="AU14" s="4"/>
      <c r="AV14" s="4"/>
      <c r="AW14" s="4"/>
      <c r="AX14" s="4"/>
      <c r="AY14" s="4"/>
    </row>
    <row r="15" spans="1:51" ht="12.75" customHeight="1">
      <c r="A15" s="2" t="s">
        <v>92</v>
      </c>
      <c r="B15" s="32" t="s">
        <v>6</v>
      </c>
      <c r="C15" s="8">
        <f t="shared" si="1"/>
        <v>2</v>
      </c>
      <c r="D15" s="8">
        <f t="shared" si="1"/>
        <v>1</v>
      </c>
      <c r="E15" s="98"/>
      <c r="F15" s="10"/>
      <c r="G15" s="9">
        <f t="shared" si="0"/>
        <v>0</v>
      </c>
      <c r="H15" s="10"/>
      <c r="I15" s="10"/>
      <c r="J15" s="10"/>
      <c r="K15" s="10"/>
      <c r="L15" s="10"/>
      <c r="M15" s="10"/>
      <c r="N15" s="10"/>
      <c r="O15" s="10"/>
      <c r="P15" s="99"/>
      <c r="Q15" s="100"/>
      <c r="R15" s="10"/>
      <c r="S15" s="10"/>
      <c r="T15" s="10"/>
      <c r="U15" s="10"/>
      <c r="V15" s="101"/>
      <c r="W15" s="102">
        <v>2</v>
      </c>
      <c r="X15" s="10">
        <v>1</v>
      </c>
      <c r="Y15" s="10"/>
      <c r="Z15" s="10"/>
      <c r="AA15" s="103">
        <v>2</v>
      </c>
      <c r="AB15" s="100">
        <v>0</v>
      </c>
      <c r="AC15" s="10"/>
      <c r="AD15" s="10"/>
      <c r="AE15" s="10"/>
      <c r="AF15" s="10"/>
      <c r="AG15" s="101"/>
      <c r="AH15" s="102">
        <v>0</v>
      </c>
      <c r="AI15" s="10"/>
      <c r="AJ15" s="10"/>
      <c r="AK15" s="10"/>
      <c r="AL15" s="63">
        <v>0</v>
      </c>
      <c r="AM15" s="10"/>
      <c r="AN15" s="10"/>
      <c r="AO15" s="63">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c r="R16" s="10"/>
      <c r="S16" s="10"/>
      <c r="T16" s="10"/>
      <c r="U16" s="10"/>
      <c r="V16" s="101"/>
      <c r="W16" s="102">
        <v>0</v>
      </c>
      <c r="X16" s="10"/>
      <c r="Y16" s="10"/>
      <c r="Z16" s="10"/>
      <c r="AA16" s="103"/>
      <c r="AB16" s="100"/>
      <c r="AC16" s="10"/>
      <c r="AD16" s="10"/>
      <c r="AE16" s="10"/>
      <c r="AF16" s="10"/>
      <c r="AG16" s="101"/>
      <c r="AH16" s="102"/>
      <c r="AI16" s="10"/>
      <c r="AJ16" s="10"/>
      <c r="AK16" s="10"/>
      <c r="AL16" s="63"/>
      <c r="AM16" s="10"/>
      <c r="AN16" s="10"/>
      <c r="AO16" s="63"/>
      <c r="AP16" s="10"/>
      <c r="AQ16" s="10"/>
      <c r="AR16" s="4"/>
      <c r="AS16" s="104"/>
      <c r="AT16" s="4"/>
      <c r="AU16" s="4"/>
      <c r="AV16" s="4"/>
      <c r="AW16" s="4"/>
      <c r="AX16" s="4"/>
      <c r="AY16" s="4"/>
    </row>
    <row r="17" spans="1:51" ht="13.5" customHeight="1">
      <c r="A17" s="2" t="s">
        <v>95</v>
      </c>
      <c r="B17" s="32" t="s">
        <v>3</v>
      </c>
      <c r="C17" s="8">
        <f t="shared" si="1"/>
        <v>41</v>
      </c>
      <c r="D17" s="8">
        <f t="shared" si="1"/>
        <v>13</v>
      </c>
      <c r="E17" s="161">
        <v>14</v>
      </c>
      <c r="F17" s="34">
        <v>3</v>
      </c>
      <c r="G17" s="9">
        <f>E17-SUM(H17:M17)</f>
        <v>6</v>
      </c>
      <c r="H17" s="34">
        <v>2</v>
      </c>
      <c r="I17" s="34">
        <v>2</v>
      </c>
      <c r="J17" s="34">
        <v>3</v>
      </c>
      <c r="K17" s="34">
        <v>1</v>
      </c>
      <c r="L17" s="34">
        <v>0</v>
      </c>
      <c r="M17" s="34">
        <v>0</v>
      </c>
      <c r="N17" s="34">
        <v>13</v>
      </c>
      <c r="O17" s="34">
        <v>0</v>
      </c>
      <c r="P17" s="105">
        <v>1</v>
      </c>
      <c r="Q17" s="106">
        <v>0</v>
      </c>
      <c r="R17" s="34">
        <v>0</v>
      </c>
      <c r="S17" s="34">
        <v>0</v>
      </c>
      <c r="T17" s="34">
        <v>0</v>
      </c>
      <c r="U17" s="34">
        <v>0</v>
      </c>
      <c r="V17" s="107">
        <v>0</v>
      </c>
      <c r="W17" s="108">
        <v>6</v>
      </c>
      <c r="X17" s="34">
        <v>0</v>
      </c>
      <c r="Y17" s="34">
        <v>4</v>
      </c>
      <c r="Z17" s="34">
        <v>0</v>
      </c>
      <c r="AA17" s="105">
        <v>0</v>
      </c>
      <c r="AB17" s="106">
        <v>0</v>
      </c>
      <c r="AC17" s="34">
        <v>0</v>
      </c>
      <c r="AD17" s="34">
        <v>0</v>
      </c>
      <c r="AE17" s="34">
        <v>0</v>
      </c>
      <c r="AF17" s="34">
        <v>0</v>
      </c>
      <c r="AG17" s="107">
        <v>0</v>
      </c>
      <c r="AH17" s="109"/>
      <c r="AI17" s="12"/>
      <c r="AJ17" s="12"/>
      <c r="AK17" s="12"/>
      <c r="AL17" s="34">
        <v>8</v>
      </c>
      <c r="AM17" s="34">
        <v>1</v>
      </c>
      <c r="AN17" s="34">
        <v>6</v>
      </c>
      <c r="AO17" s="34">
        <v>13</v>
      </c>
      <c r="AP17" s="34">
        <v>9</v>
      </c>
      <c r="AQ17" s="34">
        <v>0</v>
      </c>
      <c r="AR17" s="4"/>
      <c r="AS17" s="104"/>
      <c r="AT17" s="4"/>
      <c r="AU17" s="4"/>
      <c r="AV17" s="4"/>
      <c r="AW17" s="4"/>
      <c r="AX17" s="4"/>
      <c r="AY17" s="4"/>
    </row>
    <row r="18" spans="1:51" ht="13.5" customHeight="1">
      <c r="A18" s="2" t="s">
        <v>97</v>
      </c>
      <c r="B18" s="32" t="s">
        <v>2</v>
      </c>
      <c r="C18" s="8">
        <f t="shared" si="1"/>
        <v>0</v>
      </c>
      <c r="D18" s="8">
        <f t="shared" si="1"/>
        <v>0</v>
      </c>
      <c r="E18" s="161">
        <v>0</v>
      </c>
      <c r="F18" s="34">
        <v>0</v>
      </c>
      <c r="G18" s="9">
        <f t="shared" si="0"/>
        <v>0</v>
      </c>
      <c r="H18" s="34">
        <v>0</v>
      </c>
      <c r="I18" s="34">
        <v>0</v>
      </c>
      <c r="J18" s="34">
        <v>0</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0</v>
      </c>
      <c r="AM18" s="34">
        <v>0</v>
      </c>
      <c r="AN18" s="34">
        <v>0</v>
      </c>
      <c r="AO18" s="34">
        <v>0</v>
      </c>
      <c r="AP18" s="34">
        <v>0</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0</v>
      </c>
      <c r="D20" s="8">
        <f t="shared" si="1"/>
        <v>0</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f>AJ20+AK20</f>
        <v>0</v>
      </c>
      <c r="AI20" s="10"/>
      <c r="AJ20" s="10"/>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70</v>
      </c>
      <c r="D24" s="13">
        <f>SUM(D12:D23)</f>
        <v>15</v>
      </c>
      <c r="E24" s="115">
        <f>SUM(E12:E23)</f>
        <v>31</v>
      </c>
      <c r="F24" s="116">
        <f>SUM(F12:F23)</f>
        <v>3</v>
      </c>
      <c r="G24" s="116">
        <f>SUM(G12:G23)</f>
        <v>20</v>
      </c>
      <c r="H24" s="116">
        <f t="shared" ref="H24:AH24" si="2">SUM(H12:H23)</f>
        <v>2</v>
      </c>
      <c r="I24" s="116">
        <f t="shared" si="2"/>
        <v>4</v>
      </c>
      <c r="J24" s="116">
        <f t="shared" si="2"/>
        <v>3</v>
      </c>
      <c r="K24" s="116">
        <f t="shared" si="2"/>
        <v>2</v>
      </c>
      <c r="L24" s="116">
        <f t="shared" si="2"/>
        <v>0</v>
      </c>
      <c r="M24" s="116">
        <f t="shared" si="2"/>
        <v>0</v>
      </c>
      <c r="N24" s="116">
        <f t="shared" si="2"/>
        <v>17</v>
      </c>
      <c r="O24" s="116">
        <f t="shared" si="2"/>
        <v>1</v>
      </c>
      <c r="P24" s="117">
        <f t="shared" si="2"/>
        <v>13</v>
      </c>
      <c r="Q24" s="116">
        <f t="shared" si="2"/>
        <v>2</v>
      </c>
      <c r="R24" s="116">
        <f t="shared" si="2"/>
        <v>0</v>
      </c>
      <c r="S24" s="116">
        <f t="shared" si="2"/>
        <v>0</v>
      </c>
      <c r="T24" s="116">
        <f t="shared" si="2"/>
        <v>0</v>
      </c>
      <c r="U24" s="116">
        <f t="shared" si="2"/>
        <v>0</v>
      </c>
      <c r="V24" s="118">
        <f t="shared" si="2"/>
        <v>2</v>
      </c>
      <c r="W24" s="116">
        <f t="shared" si="2"/>
        <v>15</v>
      </c>
      <c r="X24" s="116">
        <f t="shared" si="2"/>
        <v>2</v>
      </c>
      <c r="Y24" s="116">
        <f t="shared" si="2"/>
        <v>9</v>
      </c>
      <c r="Z24" s="116">
        <f t="shared" si="2"/>
        <v>0</v>
      </c>
      <c r="AA24" s="116">
        <f t="shared" si="2"/>
        <v>3</v>
      </c>
      <c r="AB24" s="119">
        <f t="shared" si="2"/>
        <v>1</v>
      </c>
      <c r="AC24" s="116">
        <f t="shared" si="2"/>
        <v>0</v>
      </c>
      <c r="AD24" s="116">
        <f t="shared" si="2"/>
        <v>0</v>
      </c>
      <c r="AE24" s="116">
        <f t="shared" si="2"/>
        <v>0</v>
      </c>
      <c r="AF24" s="116">
        <f t="shared" si="2"/>
        <v>0</v>
      </c>
      <c r="AG24" s="118">
        <f t="shared" si="2"/>
        <v>1</v>
      </c>
      <c r="AH24" s="120">
        <f t="shared" si="2"/>
        <v>0</v>
      </c>
      <c r="AI24" s="13">
        <f>SUM(AI12:AI23)</f>
        <v>0</v>
      </c>
      <c r="AJ24" s="13">
        <f t="shared" ref="AJ24:AO24" si="3">SUM(AJ12:AJ23)</f>
        <v>0</v>
      </c>
      <c r="AK24" s="13">
        <f t="shared" si="3"/>
        <v>0</v>
      </c>
      <c r="AL24" s="13">
        <f t="shared" si="3"/>
        <v>8</v>
      </c>
      <c r="AM24" s="13">
        <f t="shared" si="3"/>
        <v>1</v>
      </c>
      <c r="AN24" s="13">
        <f>SUM(AN12:AN23)</f>
        <v>6</v>
      </c>
      <c r="AO24" s="13">
        <f t="shared" si="3"/>
        <v>13</v>
      </c>
      <c r="AP24" s="13">
        <f>SUM(AP12:AP23)</f>
        <v>9</v>
      </c>
      <c r="AQ24" s="14">
        <f>SUM(AQ12:AQ23)</f>
        <v>32</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41:AR41"/>
    <mergeCell ref="A32:AR32"/>
    <mergeCell ref="A33:AR33"/>
    <mergeCell ref="A34:AR34"/>
    <mergeCell ref="A35:AM35"/>
    <mergeCell ref="A36:AM36"/>
    <mergeCell ref="A37:AO37"/>
    <mergeCell ref="A40:AO40"/>
    <mergeCell ref="A39:AO39"/>
    <mergeCell ref="A28:AQ28"/>
    <mergeCell ref="A29:AR29"/>
    <mergeCell ref="A30:AR30"/>
    <mergeCell ref="AH9:AK9"/>
    <mergeCell ref="AL9:AN9"/>
    <mergeCell ref="AS9:AV10"/>
    <mergeCell ref="A24:B24"/>
    <mergeCell ref="AF8:AF10"/>
    <mergeCell ref="AG8:AG10"/>
    <mergeCell ref="H9:H10"/>
    <mergeCell ref="I9:I10"/>
    <mergeCell ref="Z8:Z10"/>
    <mergeCell ref="AA8:AA10"/>
    <mergeCell ref="N8:N10"/>
    <mergeCell ref="O8:O10"/>
    <mergeCell ref="P8:P10"/>
    <mergeCell ref="Q8:Q10"/>
    <mergeCell ref="W8:W10"/>
    <mergeCell ref="X8:X10"/>
    <mergeCell ref="Y8:Y10"/>
    <mergeCell ref="J9:J10"/>
    <mergeCell ref="K9:K10"/>
    <mergeCell ref="L9:L10"/>
    <mergeCell ref="M9:M10"/>
    <mergeCell ref="F8:F10"/>
    <mergeCell ref="A1:AQ1"/>
    <mergeCell ref="A2:AQ2"/>
    <mergeCell ref="A3:AQ3"/>
    <mergeCell ref="A4:AQ4"/>
    <mergeCell ref="A5:A10"/>
    <mergeCell ref="B5:B10"/>
    <mergeCell ref="C5:C10"/>
    <mergeCell ref="D5:D10"/>
    <mergeCell ref="R8:R10"/>
    <mergeCell ref="S8:S10"/>
    <mergeCell ref="AQ5:AQ10"/>
    <mergeCell ref="E6:V6"/>
    <mergeCell ref="W6:AG6"/>
    <mergeCell ref="E5:AN5"/>
    <mergeCell ref="V8:V10"/>
    <mergeCell ref="AO5:AP9"/>
    <mergeCell ref="G8:G10"/>
    <mergeCell ref="H8:M8"/>
    <mergeCell ref="A38:AO38"/>
    <mergeCell ref="AH6:AN8"/>
    <mergeCell ref="E7:P7"/>
    <mergeCell ref="Q7:V7"/>
    <mergeCell ref="W7:AA7"/>
    <mergeCell ref="AB7:AG7"/>
    <mergeCell ref="AB8:AB10"/>
    <mergeCell ref="AC8:AC10"/>
    <mergeCell ref="AD8:AD10"/>
    <mergeCell ref="AE8:AE10"/>
    <mergeCell ref="T8:T10"/>
    <mergeCell ref="U8:U10"/>
    <mergeCell ref="E8:E10"/>
  </mergeCells>
  <phoneticPr fontId="8" type="noConversion"/>
  <conditionalFormatting sqref="AL17:AQ19 H17:AG19 E17:F19">
    <cfRule type="cellIs" dxfId="446" priority="8" stopIfTrue="1" operator="equal">
      <formula>0</formula>
    </cfRule>
  </conditionalFormatting>
  <conditionalFormatting sqref="AH12:AH16">
    <cfRule type="cellIs" dxfId="445" priority="7" stopIfTrue="1" operator="equal">
      <formula>0</formula>
    </cfRule>
  </conditionalFormatting>
  <conditionalFormatting sqref="AL12:AL16">
    <cfRule type="cellIs" dxfId="444" priority="6" stopIfTrue="1" operator="equal">
      <formula>0</formula>
    </cfRule>
  </conditionalFormatting>
  <conditionalFormatting sqref="AH20:AH23">
    <cfRule type="cellIs" dxfId="443" priority="5" stopIfTrue="1" operator="equal">
      <formula>0</formula>
    </cfRule>
  </conditionalFormatting>
  <conditionalFormatting sqref="W12:W16">
    <cfRule type="cellIs" dxfId="442" priority="4" stopIfTrue="1" operator="equal">
      <formula>0</formula>
    </cfRule>
  </conditionalFormatting>
  <conditionalFormatting sqref="AB12:AB16">
    <cfRule type="cellIs" dxfId="441" priority="3" stopIfTrue="1" operator="equal">
      <formula>0</formula>
    </cfRule>
  </conditionalFormatting>
  <conditionalFormatting sqref="Q12:Q16">
    <cfRule type="cellIs" dxfId="440" priority="2" stopIfTrue="1" operator="equal">
      <formula>0</formula>
    </cfRule>
  </conditionalFormatting>
  <conditionalFormatting sqref="AO12:AO16">
    <cfRule type="cellIs" dxfId="439" priority="1" stopIfTrue="1" operator="equal">
      <formula>0</formula>
    </cfRule>
  </conditionalFormatting>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Y50"/>
  <sheetViews>
    <sheetView workbookViewId="0">
      <selection activeCell="A29" sqref="A29:AR29"/>
    </sheetView>
  </sheetViews>
  <sheetFormatPr defaultRowHeight="15.75"/>
  <cols>
    <col min="1" max="1" width="2.625" style="5" customWidth="1"/>
    <col min="2" max="2" width="14.25" style="5" customWidth="1"/>
    <col min="3" max="3" width="3.75" style="5" customWidth="1"/>
    <col min="4" max="4" width="3.25" style="5" customWidth="1"/>
    <col min="5" max="5" width="2.875" style="5" customWidth="1"/>
    <col min="6" max="6" width="3.375" style="5" customWidth="1"/>
    <col min="7" max="7" width="2.75" style="5" customWidth="1"/>
    <col min="8" max="8" width="3.125" style="5" customWidth="1"/>
    <col min="9" max="12" width="3" style="5" customWidth="1"/>
    <col min="13" max="13" width="2.875" style="5" customWidth="1"/>
    <col min="14" max="15" width="3.875" style="5" customWidth="1"/>
    <col min="16" max="16" width="2.875" style="5" customWidth="1"/>
    <col min="17" max="18" width="3.375" style="5" customWidth="1"/>
    <col min="19" max="21" width="3.875" style="5" customWidth="1"/>
    <col min="22" max="22" width="2.875" style="5" customWidth="1"/>
    <col min="23" max="23" width="3.875" style="5" customWidth="1"/>
    <col min="24" max="24" width="2.875" style="5" customWidth="1"/>
    <col min="25" max="25" width="3.5" style="5" customWidth="1"/>
    <col min="26" max="27" width="2.875" style="5" customWidth="1"/>
    <col min="28" max="28" width="3.625" style="5" customWidth="1"/>
    <col min="29" max="29" width="3.125" style="5" customWidth="1"/>
    <col min="30" max="30" width="3.5" style="5" customWidth="1"/>
    <col min="31" max="35" width="2.875" style="5" customWidth="1"/>
    <col min="36" max="38" width="3" style="5" customWidth="1"/>
    <col min="39" max="39" width="2.75" style="5" customWidth="1"/>
    <col min="40" max="40" width="3.375" style="5" customWidth="1"/>
    <col min="41" max="43" width="2.75" style="5" customWidth="1"/>
    <col min="44" max="44" width="3.25" style="5" customWidth="1"/>
    <col min="45" max="16384" width="9" style="5"/>
  </cols>
  <sheetData>
    <row r="1" spans="1:51">
      <c r="A1" s="296" t="s">
        <v>228</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row>
    <row r="2" spans="1:51" ht="10.5" customHeight="1">
      <c r="A2" s="297" t="s">
        <v>175</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51" ht="14.25" customHeight="1">
      <c r="A3" s="257" t="s">
        <v>176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51" ht="13.5" customHeight="1">
      <c r="A4" s="259" t="s">
        <v>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4"/>
      <c r="AS4" s="4"/>
      <c r="AT4" s="4"/>
      <c r="AU4" s="4"/>
      <c r="AV4" s="4"/>
      <c r="AW4" s="4"/>
      <c r="AX4" s="4"/>
      <c r="AY4" s="4"/>
    </row>
    <row r="5" spans="1:51" ht="13.7" customHeight="1" thickBot="1">
      <c r="A5" s="271" t="s">
        <v>0</v>
      </c>
      <c r="B5" s="271" t="s">
        <v>4</v>
      </c>
      <c r="C5" s="272" t="s">
        <v>177</v>
      </c>
      <c r="D5" s="272" t="s">
        <v>178</v>
      </c>
      <c r="E5" s="274" t="s">
        <v>188</v>
      </c>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19"/>
      <c r="AI5" s="219"/>
      <c r="AJ5" s="219"/>
      <c r="AK5" s="219"/>
      <c r="AL5" s="219"/>
      <c r="AM5" s="219"/>
      <c r="AN5" s="219"/>
      <c r="AO5" s="272" t="s">
        <v>9</v>
      </c>
      <c r="AP5" s="272"/>
      <c r="AQ5" s="272" t="s">
        <v>10</v>
      </c>
      <c r="AR5" s="4"/>
      <c r="AS5" s="4"/>
      <c r="AT5" s="4"/>
      <c r="AU5" s="4"/>
      <c r="AV5" s="4"/>
      <c r="AW5" s="4"/>
      <c r="AX5" s="4"/>
      <c r="AY5" s="4"/>
    </row>
    <row r="6" spans="1:51" ht="13.7" customHeight="1" thickTop="1" thickBot="1">
      <c r="A6" s="271"/>
      <c r="B6" s="271"/>
      <c r="C6" s="272"/>
      <c r="D6" s="273"/>
      <c r="E6" s="230" t="s">
        <v>189</v>
      </c>
      <c r="F6" s="230"/>
      <c r="G6" s="230"/>
      <c r="H6" s="230"/>
      <c r="I6" s="230"/>
      <c r="J6" s="230"/>
      <c r="K6" s="230"/>
      <c r="L6" s="230"/>
      <c r="M6" s="230"/>
      <c r="N6" s="230"/>
      <c r="O6" s="230"/>
      <c r="P6" s="230"/>
      <c r="Q6" s="230"/>
      <c r="R6" s="230"/>
      <c r="S6" s="230"/>
      <c r="T6" s="230"/>
      <c r="U6" s="230"/>
      <c r="V6" s="230"/>
      <c r="W6" s="230" t="s">
        <v>190</v>
      </c>
      <c r="X6" s="230"/>
      <c r="Y6" s="230"/>
      <c r="Z6" s="230"/>
      <c r="AA6" s="230"/>
      <c r="AB6" s="230"/>
      <c r="AC6" s="230"/>
      <c r="AD6" s="230"/>
      <c r="AE6" s="230"/>
      <c r="AF6" s="230"/>
      <c r="AG6" s="230"/>
      <c r="AH6" s="231" t="s">
        <v>179</v>
      </c>
      <c r="AI6" s="232"/>
      <c r="AJ6" s="232"/>
      <c r="AK6" s="232"/>
      <c r="AL6" s="232"/>
      <c r="AM6" s="232"/>
      <c r="AN6" s="233"/>
      <c r="AO6" s="272"/>
      <c r="AP6" s="272"/>
      <c r="AQ6" s="272"/>
      <c r="AR6" s="4"/>
      <c r="AS6" s="4"/>
      <c r="AT6" s="4"/>
      <c r="AU6" s="4"/>
      <c r="AV6" s="4"/>
      <c r="AW6" s="4"/>
      <c r="AX6" s="4"/>
      <c r="AY6" s="4"/>
    </row>
    <row r="7" spans="1:51" ht="20.25" customHeight="1" thickTop="1">
      <c r="A7" s="271"/>
      <c r="B7" s="271"/>
      <c r="C7" s="272"/>
      <c r="D7" s="273"/>
      <c r="E7" s="240" t="s">
        <v>191</v>
      </c>
      <c r="F7" s="241"/>
      <c r="G7" s="241"/>
      <c r="H7" s="241"/>
      <c r="I7" s="241"/>
      <c r="J7" s="241"/>
      <c r="K7" s="241"/>
      <c r="L7" s="241"/>
      <c r="M7" s="241"/>
      <c r="N7" s="241"/>
      <c r="O7" s="241"/>
      <c r="P7" s="242"/>
      <c r="Q7" s="235" t="s">
        <v>192</v>
      </c>
      <c r="R7" s="235"/>
      <c r="S7" s="235"/>
      <c r="T7" s="235"/>
      <c r="U7" s="235"/>
      <c r="V7" s="243"/>
      <c r="W7" s="244" t="s">
        <v>193</v>
      </c>
      <c r="X7" s="245"/>
      <c r="Y7" s="245"/>
      <c r="Z7" s="245"/>
      <c r="AA7" s="245"/>
      <c r="AB7" s="246" t="s">
        <v>194</v>
      </c>
      <c r="AC7" s="247"/>
      <c r="AD7" s="247"/>
      <c r="AE7" s="247"/>
      <c r="AF7" s="247"/>
      <c r="AG7" s="248"/>
      <c r="AH7" s="234"/>
      <c r="AI7" s="235"/>
      <c r="AJ7" s="235"/>
      <c r="AK7" s="235"/>
      <c r="AL7" s="235"/>
      <c r="AM7" s="235"/>
      <c r="AN7" s="236"/>
      <c r="AO7" s="272"/>
      <c r="AP7" s="272"/>
      <c r="AQ7" s="272"/>
      <c r="AR7" s="4"/>
      <c r="AS7" s="4"/>
      <c r="AT7" s="4"/>
      <c r="AU7" s="4"/>
      <c r="AV7" s="4"/>
      <c r="AW7" s="4"/>
      <c r="AX7" s="4"/>
      <c r="AY7" s="4"/>
    </row>
    <row r="8" spans="1:51" ht="20.25" customHeight="1">
      <c r="A8" s="271"/>
      <c r="B8" s="271"/>
      <c r="C8" s="272"/>
      <c r="D8" s="273"/>
      <c r="E8" s="249" t="s">
        <v>180</v>
      </c>
      <c r="F8" s="221" t="s">
        <v>5</v>
      </c>
      <c r="G8" s="221" t="s">
        <v>11</v>
      </c>
      <c r="H8" s="219" t="s">
        <v>12</v>
      </c>
      <c r="I8" s="219"/>
      <c r="J8" s="219"/>
      <c r="K8" s="219"/>
      <c r="L8" s="219"/>
      <c r="M8" s="219"/>
      <c r="N8" s="221" t="s">
        <v>181</v>
      </c>
      <c r="O8" s="221" t="s">
        <v>195</v>
      </c>
      <c r="P8" s="250" t="s">
        <v>15</v>
      </c>
      <c r="Q8" s="251" t="s">
        <v>180</v>
      </c>
      <c r="R8" s="227" t="s">
        <v>5</v>
      </c>
      <c r="S8" s="221" t="s">
        <v>181</v>
      </c>
      <c r="T8" s="221" t="s">
        <v>195</v>
      </c>
      <c r="U8" s="221" t="s">
        <v>196</v>
      </c>
      <c r="V8" s="222" t="s">
        <v>15</v>
      </c>
      <c r="W8" s="224" t="s">
        <v>180</v>
      </c>
      <c r="X8" s="227" t="s">
        <v>5</v>
      </c>
      <c r="Y8" s="221" t="s">
        <v>181</v>
      </c>
      <c r="Z8" s="221" t="s">
        <v>195</v>
      </c>
      <c r="AA8" s="223" t="s">
        <v>15</v>
      </c>
      <c r="AB8" s="254" t="s">
        <v>180</v>
      </c>
      <c r="AC8" s="221" t="s">
        <v>5</v>
      </c>
      <c r="AD8" s="221" t="s">
        <v>181</v>
      </c>
      <c r="AE8" s="221" t="s">
        <v>195</v>
      </c>
      <c r="AF8" s="221" t="s">
        <v>196</v>
      </c>
      <c r="AG8" s="222" t="s">
        <v>15</v>
      </c>
      <c r="AH8" s="237"/>
      <c r="AI8" s="238"/>
      <c r="AJ8" s="238"/>
      <c r="AK8" s="238"/>
      <c r="AL8" s="238"/>
      <c r="AM8" s="238"/>
      <c r="AN8" s="239"/>
      <c r="AO8" s="272"/>
      <c r="AP8" s="272"/>
      <c r="AQ8" s="272"/>
      <c r="AR8" s="4"/>
      <c r="AS8" s="4"/>
      <c r="AT8" s="4"/>
      <c r="AU8" s="4"/>
      <c r="AV8" s="4"/>
      <c r="AW8" s="4"/>
      <c r="AX8" s="4"/>
      <c r="AY8" s="4"/>
    </row>
    <row r="9" spans="1:51" ht="31.7" customHeight="1">
      <c r="A9" s="271"/>
      <c r="B9" s="271"/>
      <c r="C9" s="272"/>
      <c r="D9" s="273"/>
      <c r="E9" s="249"/>
      <c r="F9" s="221"/>
      <c r="G9" s="221"/>
      <c r="H9" s="221" t="s">
        <v>165</v>
      </c>
      <c r="I9" s="221" t="s">
        <v>166</v>
      </c>
      <c r="J9" s="221" t="s">
        <v>167</v>
      </c>
      <c r="K9" s="221" t="s">
        <v>168</v>
      </c>
      <c r="L9" s="221" t="s">
        <v>169</v>
      </c>
      <c r="M9" s="221" t="s">
        <v>170</v>
      </c>
      <c r="N9" s="221"/>
      <c r="O9" s="221"/>
      <c r="P9" s="250"/>
      <c r="Q9" s="252"/>
      <c r="R9" s="228"/>
      <c r="S9" s="221"/>
      <c r="T9" s="221"/>
      <c r="U9" s="221"/>
      <c r="V9" s="222"/>
      <c r="W9" s="225"/>
      <c r="X9" s="228"/>
      <c r="Y9" s="221"/>
      <c r="Z9" s="221"/>
      <c r="AA9" s="223"/>
      <c r="AB9" s="255"/>
      <c r="AC9" s="221"/>
      <c r="AD9" s="221"/>
      <c r="AE9" s="221"/>
      <c r="AF9" s="221"/>
      <c r="AG9" s="222"/>
      <c r="AH9" s="218" t="s">
        <v>182</v>
      </c>
      <c r="AI9" s="219"/>
      <c r="AJ9" s="219"/>
      <c r="AK9" s="219"/>
      <c r="AL9" s="220" t="s">
        <v>13</v>
      </c>
      <c r="AM9" s="220"/>
      <c r="AN9" s="220"/>
      <c r="AO9" s="272"/>
      <c r="AP9" s="272"/>
      <c r="AQ9" s="272"/>
      <c r="AR9" s="4"/>
      <c r="AS9" s="295" t="s">
        <v>208</v>
      </c>
      <c r="AT9" s="295"/>
      <c r="AU9" s="295"/>
      <c r="AV9" s="295"/>
      <c r="AW9" s="4"/>
      <c r="AX9" s="4"/>
      <c r="AY9" s="4"/>
    </row>
    <row r="10" spans="1:51" ht="87" customHeight="1">
      <c r="A10" s="271"/>
      <c r="B10" s="271"/>
      <c r="C10" s="272"/>
      <c r="D10" s="273"/>
      <c r="E10" s="249"/>
      <c r="F10" s="221"/>
      <c r="G10" s="221"/>
      <c r="H10" s="221"/>
      <c r="I10" s="221"/>
      <c r="J10" s="221"/>
      <c r="K10" s="221"/>
      <c r="L10" s="221"/>
      <c r="M10" s="221"/>
      <c r="N10" s="221"/>
      <c r="O10" s="221"/>
      <c r="P10" s="250"/>
      <c r="Q10" s="253"/>
      <c r="R10" s="229"/>
      <c r="S10" s="221"/>
      <c r="T10" s="221"/>
      <c r="U10" s="221"/>
      <c r="V10" s="222"/>
      <c r="W10" s="226"/>
      <c r="X10" s="229"/>
      <c r="Y10" s="221"/>
      <c r="Z10" s="221"/>
      <c r="AA10" s="223"/>
      <c r="AB10" s="256"/>
      <c r="AC10" s="221"/>
      <c r="AD10" s="221"/>
      <c r="AE10" s="221"/>
      <c r="AF10" s="221"/>
      <c r="AG10" s="222"/>
      <c r="AH10" s="90" t="s">
        <v>14</v>
      </c>
      <c r="AI10" s="158" t="s">
        <v>5</v>
      </c>
      <c r="AJ10" s="158" t="s">
        <v>181</v>
      </c>
      <c r="AK10" s="158" t="s">
        <v>15</v>
      </c>
      <c r="AL10" s="158" t="s">
        <v>14</v>
      </c>
      <c r="AM10" s="158" t="s">
        <v>5</v>
      </c>
      <c r="AN10" s="158" t="s">
        <v>181</v>
      </c>
      <c r="AO10" s="6" t="s">
        <v>14</v>
      </c>
      <c r="AP10" s="6" t="s">
        <v>5</v>
      </c>
      <c r="AQ10" s="272"/>
      <c r="AR10" s="4"/>
      <c r="AS10" s="295"/>
      <c r="AT10" s="295"/>
      <c r="AU10" s="295"/>
      <c r="AV10" s="295"/>
      <c r="AW10" s="4"/>
      <c r="AX10" s="4"/>
      <c r="AY10" s="4"/>
    </row>
    <row r="11" spans="1:51" ht="9" customHeight="1">
      <c r="A11" s="1">
        <v>1</v>
      </c>
      <c r="B11" s="1">
        <v>2</v>
      </c>
      <c r="C11" s="1">
        <v>3</v>
      </c>
      <c r="D11" s="7">
        <v>4</v>
      </c>
      <c r="E11" s="91">
        <v>5</v>
      </c>
      <c r="F11" s="92">
        <v>6</v>
      </c>
      <c r="G11" s="92">
        <v>7</v>
      </c>
      <c r="H11" s="92">
        <v>8</v>
      </c>
      <c r="I11" s="92">
        <v>9</v>
      </c>
      <c r="J11" s="92">
        <v>10</v>
      </c>
      <c r="K11" s="92">
        <v>11</v>
      </c>
      <c r="L11" s="92">
        <v>12</v>
      </c>
      <c r="M11" s="92">
        <v>13</v>
      </c>
      <c r="N11" s="92">
        <v>14</v>
      </c>
      <c r="O11" s="92">
        <v>15</v>
      </c>
      <c r="P11" s="93">
        <v>16</v>
      </c>
      <c r="Q11" s="94">
        <v>17</v>
      </c>
      <c r="R11" s="92">
        <v>18</v>
      </c>
      <c r="S11" s="92">
        <v>19</v>
      </c>
      <c r="T11" s="92">
        <v>20</v>
      </c>
      <c r="U11" s="92">
        <v>21</v>
      </c>
      <c r="V11" s="95">
        <v>22</v>
      </c>
      <c r="W11" s="91">
        <v>23</v>
      </c>
      <c r="X11" s="92">
        <v>24</v>
      </c>
      <c r="Y11" s="92">
        <v>25</v>
      </c>
      <c r="Z11" s="92">
        <v>26</v>
      </c>
      <c r="AA11" s="96">
        <v>27</v>
      </c>
      <c r="AB11" s="97">
        <v>28</v>
      </c>
      <c r="AC11" s="92">
        <v>29</v>
      </c>
      <c r="AD11" s="92">
        <v>30</v>
      </c>
      <c r="AE11" s="92">
        <v>31</v>
      </c>
      <c r="AF11" s="92">
        <v>32</v>
      </c>
      <c r="AG11" s="95">
        <v>33</v>
      </c>
      <c r="AH11" s="94">
        <v>34</v>
      </c>
      <c r="AI11" s="92">
        <v>35</v>
      </c>
      <c r="AJ11" s="92">
        <v>36</v>
      </c>
      <c r="AK11" s="92">
        <v>37</v>
      </c>
      <c r="AL11" s="92">
        <v>38</v>
      </c>
      <c r="AM11" s="92">
        <v>39</v>
      </c>
      <c r="AN11" s="92">
        <v>40</v>
      </c>
      <c r="AO11" s="1">
        <v>41</v>
      </c>
      <c r="AP11" s="1">
        <v>42</v>
      </c>
      <c r="AQ11" s="1">
        <v>43</v>
      </c>
      <c r="AR11" s="4"/>
      <c r="AT11" s="4"/>
      <c r="AU11" s="4"/>
      <c r="AV11" s="4"/>
      <c r="AW11" s="4"/>
      <c r="AX11" s="4"/>
      <c r="AY11" s="4"/>
    </row>
    <row r="12" spans="1:51" ht="12" customHeight="1">
      <c r="A12" s="2" t="s">
        <v>86</v>
      </c>
      <c r="B12" s="32" t="s">
        <v>16</v>
      </c>
      <c r="C12" s="8">
        <f>E12+Q12+W12+AB12+AH12+AL12+AO12</f>
        <v>0</v>
      </c>
      <c r="D12" s="8">
        <f>F12+R12+X12+AC12+AI12+AM12+AP12</f>
        <v>0</v>
      </c>
      <c r="E12" s="98"/>
      <c r="F12" s="10"/>
      <c r="G12" s="9">
        <f t="shared" ref="G12:G19" si="0">E12-SUM(H12:M12)</f>
        <v>0</v>
      </c>
      <c r="H12" s="10"/>
      <c r="I12" s="10"/>
      <c r="J12" s="10"/>
      <c r="K12" s="10"/>
      <c r="L12" s="10"/>
      <c r="M12" s="10"/>
      <c r="N12" s="10"/>
      <c r="O12" s="10"/>
      <c r="P12" s="99"/>
      <c r="Q12" s="100">
        <f>S12+T12+U12+V12</f>
        <v>0</v>
      </c>
      <c r="R12" s="10"/>
      <c r="S12" s="10"/>
      <c r="T12" s="10"/>
      <c r="U12" s="10"/>
      <c r="V12" s="101"/>
      <c r="W12" s="102">
        <f>Y12+Z12+AA12</f>
        <v>0</v>
      </c>
      <c r="X12" s="10"/>
      <c r="Y12" s="10"/>
      <c r="Z12" s="10"/>
      <c r="AA12" s="103"/>
      <c r="AB12" s="100">
        <f>AD12+AE12+AF12+AG12</f>
        <v>0</v>
      </c>
      <c r="AC12" s="10"/>
      <c r="AD12" s="10"/>
      <c r="AE12" s="10"/>
      <c r="AF12" s="10"/>
      <c r="AG12" s="101"/>
      <c r="AH12" s="102">
        <f>AJ12+AK12</f>
        <v>0</v>
      </c>
      <c r="AI12" s="10"/>
      <c r="AJ12" s="10"/>
      <c r="AK12" s="10"/>
      <c r="AL12" s="63">
        <f>AN12</f>
        <v>0</v>
      </c>
      <c r="AM12" s="10"/>
      <c r="AN12" s="10"/>
      <c r="AO12" s="63">
        <f>AP12</f>
        <v>0</v>
      </c>
      <c r="AP12" s="10"/>
      <c r="AQ12" s="10">
        <v>17</v>
      </c>
      <c r="AR12" s="4"/>
      <c r="AS12" s="104"/>
      <c r="AT12" s="4"/>
      <c r="AU12" s="4"/>
      <c r="AV12" s="4"/>
      <c r="AW12" s="4"/>
      <c r="AX12" s="4"/>
      <c r="AY12" s="4"/>
    </row>
    <row r="13" spans="1:51" ht="12" customHeight="1">
      <c r="A13" s="2" t="s">
        <v>88</v>
      </c>
      <c r="B13" s="33" t="s">
        <v>1</v>
      </c>
      <c r="C13" s="8">
        <f t="shared" ref="C13:D23" si="1">E13+Q13+W13+AB13+AH13+AL13+AO13</f>
        <v>0</v>
      </c>
      <c r="D13" s="8">
        <f t="shared" si="1"/>
        <v>0</v>
      </c>
      <c r="E13" s="98"/>
      <c r="F13" s="10"/>
      <c r="G13" s="9">
        <f t="shared" si="0"/>
        <v>0</v>
      </c>
      <c r="H13" s="10"/>
      <c r="I13" s="10"/>
      <c r="J13" s="10"/>
      <c r="K13" s="10"/>
      <c r="L13" s="10"/>
      <c r="M13" s="10"/>
      <c r="N13" s="10"/>
      <c r="O13" s="10"/>
      <c r="P13" s="99"/>
      <c r="Q13" s="100">
        <f>S13+T13+U13+V13</f>
        <v>0</v>
      </c>
      <c r="R13" s="10"/>
      <c r="S13" s="10"/>
      <c r="T13" s="10"/>
      <c r="U13" s="10"/>
      <c r="V13" s="101"/>
      <c r="W13" s="102">
        <f>Y13+Z13+AA13</f>
        <v>0</v>
      </c>
      <c r="X13" s="10"/>
      <c r="Y13" s="10"/>
      <c r="Z13" s="10"/>
      <c r="AA13" s="103"/>
      <c r="AB13" s="100">
        <f>AD13+AE13+AF13+AG13</f>
        <v>0</v>
      </c>
      <c r="AC13" s="10"/>
      <c r="AD13" s="10"/>
      <c r="AE13" s="10"/>
      <c r="AF13" s="10"/>
      <c r="AG13" s="101"/>
      <c r="AH13" s="102">
        <f>AJ13+AK13</f>
        <v>0</v>
      </c>
      <c r="AI13" s="10"/>
      <c r="AJ13" s="10"/>
      <c r="AK13" s="10"/>
      <c r="AL13" s="63"/>
      <c r="AM13" s="10"/>
      <c r="AN13" s="10"/>
      <c r="AO13" s="63">
        <f>AP13</f>
        <v>0</v>
      </c>
      <c r="AP13" s="10"/>
      <c r="AQ13" s="10">
        <v>3</v>
      </c>
      <c r="AR13" s="4"/>
      <c r="AS13" s="104"/>
      <c r="AT13" s="4"/>
      <c r="AU13" s="4"/>
      <c r="AV13" s="4"/>
      <c r="AW13" s="4"/>
      <c r="AX13" s="4"/>
      <c r="AY13" s="4"/>
    </row>
    <row r="14" spans="1:51" ht="30.75" customHeight="1">
      <c r="A14" s="2" t="s">
        <v>90</v>
      </c>
      <c r="B14" s="32" t="s">
        <v>157</v>
      </c>
      <c r="C14" s="8">
        <f t="shared" si="1"/>
        <v>0</v>
      </c>
      <c r="D14" s="8">
        <f t="shared" si="1"/>
        <v>0</v>
      </c>
      <c r="E14" s="98"/>
      <c r="F14" s="10"/>
      <c r="G14" s="9">
        <f t="shared" si="0"/>
        <v>0</v>
      </c>
      <c r="H14" s="10"/>
      <c r="I14" s="10"/>
      <c r="J14" s="10"/>
      <c r="K14" s="10"/>
      <c r="L14" s="10"/>
      <c r="M14" s="10"/>
      <c r="N14" s="10"/>
      <c r="O14" s="10"/>
      <c r="P14" s="99"/>
      <c r="Q14" s="100">
        <f>S14+T14+U14+V14</f>
        <v>0</v>
      </c>
      <c r="R14" s="10"/>
      <c r="S14" s="10"/>
      <c r="T14" s="10"/>
      <c r="U14" s="10"/>
      <c r="V14" s="101"/>
      <c r="W14" s="102">
        <f>Y14+Z14+AA14</f>
        <v>0</v>
      </c>
      <c r="X14" s="10"/>
      <c r="Y14" s="10"/>
      <c r="Z14" s="10"/>
      <c r="AA14" s="103"/>
      <c r="AB14" s="100">
        <f>AD14+AE14+AF14+AG14</f>
        <v>0</v>
      </c>
      <c r="AC14" s="10"/>
      <c r="AD14" s="10"/>
      <c r="AE14" s="10"/>
      <c r="AF14" s="10"/>
      <c r="AG14" s="101"/>
      <c r="AH14" s="102">
        <f>AJ14+AK14</f>
        <v>0</v>
      </c>
      <c r="AI14" s="10"/>
      <c r="AJ14" s="10"/>
      <c r="AK14" s="10"/>
      <c r="AL14" s="63">
        <f>AN14</f>
        <v>0</v>
      </c>
      <c r="AM14" s="10"/>
      <c r="AN14" s="10"/>
      <c r="AO14" s="63">
        <f>AP14</f>
        <v>0</v>
      </c>
      <c r="AP14" s="10"/>
      <c r="AQ14" s="10"/>
      <c r="AR14" s="4"/>
      <c r="AS14" s="104"/>
      <c r="AT14" s="4"/>
      <c r="AU14" s="4"/>
      <c r="AV14" s="4"/>
      <c r="AW14" s="4"/>
      <c r="AX14" s="4"/>
      <c r="AY14" s="4"/>
    </row>
    <row r="15" spans="1:51" ht="12.75" customHeight="1">
      <c r="A15" s="2" t="s">
        <v>92</v>
      </c>
      <c r="B15" s="32" t="s">
        <v>6</v>
      </c>
      <c r="C15" s="8">
        <f t="shared" si="1"/>
        <v>0</v>
      </c>
      <c r="D15" s="8">
        <f t="shared" si="1"/>
        <v>0</v>
      </c>
      <c r="E15" s="98"/>
      <c r="F15" s="10"/>
      <c r="G15" s="9">
        <f t="shared" si="0"/>
        <v>0</v>
      </c>
      <c r="H15" s="10"/>
      <c r="I15" s="10"/>
      <c r="J15" s="10"/>
      <c r="K15" s="10"/>
      <c r="L15" s="10"/>
      <c r="M15" s="10"/>
      <c r="N15" s="10"/>
      <c r="O15" s="10"/>
      <c r="P15" s="99"/>
      <c r="Q15" s="100">
        <f>S15+T15+U15+V15</f>
        <v>0</v>
      </c>
      <c r="R15" s="10"/>
      <c r="S15" s="10"/>
      <c r="T15" s="10"/>
      <c r="U15" s="10"/>
      <c r="V15" s="101"/>
      <c r="W15" s="102">
        <f>Y15+Z15+AA15</f>
        <v>0</v>
      </c>
      <c r="X15" s="10"/>
      <c r="Y15" s="10"/>
      <c r="Z15" s="10"/>
      <c r="AA15" s="103"/>
      <c r="AB15" s="100">
        <f>AD15+AE15+AF15+AG15</f>
        <v>0</v>
      </c>
      <c r="AC15" s="10"/>
      <c r="AD15" s="10"/>
      <c r="AE15" s="10"/>
      <c r="AF15" s="10"/>
      <c r="AG15" s="101"/>
      <c r="AH15" s="102">
        <f>AJ15+AK15</f>
        <v>0</v>
      </c>
      <c r="AI15" s="10"/>
      <c r="AJ15" s="10"/>
      <c r="AK15" s="10"/>
      <c r="AL15" s="63">
        <f>AN15</f>
        <v>0</v>
      </c>
      <c r="AM15" s="10"/>
      <c r="AN15" s="10"/>
      <c r="AO15" s="63">
        <f>AP15</f>
        <v>0</v>
      </c>
      <c r="AP15" s="10"/>
      <c r="AQ15" s="10"/>
      <c r="AR15" s="4"/>
      <c r="AS15" s="104"/>
      <c r="AT15" s="4"/>
      <c r="AU15" s="4"/>
      <c r="AV15" s="4"/>
      <c r="AW15" s="4"/>
      <c r="AX15" s="4"/>
      <c r="AY15" s="4"/>
    </row>
    <row r="16" spans="1:51" ht="30.75" customHeight="1">
      <c r="A16" s="2" t="s">
        <v>94</v>
      </c>
      <c r="B16" s="32" t="s">
        <v>7</v>
      </c>
      <c r="C16" s="8">
        <f t="shared" si="1"/>
        <v>0</v>
      </c>
      <c r="D16" s="8">
        <f t="shared" si="1"/>
        <v>0</v>
      </c>
      <c r="E16" s="98"/>
      <c r="F16" s="10"/>
      <c r="G16" s="9">
        <f t="shared" si="0"/>
        <v>0</v>
      </c>
      <c r="H16" s="10"/>
      <c r="I16" s="10"/>
      <c r="J16" s="10"/>
      <c r="K16" s="10"/>
      <c r="L16" s="10"/>
      <c r="M16" s="10"/>
      <c r="N16" s="10"/>
      <c r="O16" s="10"/>
      <c r="P16" s="99"/>
      <c r="Q16" s="100">
        <f>S16+T16+U16+V16</f>
        <v>0</v>
      </c>
      <c r="R16" s="10"/>
      <c r="S16" s="10"/>
      <c r="T16" s="10"/>
      <c r="U16" s="10"/>
      <c r="V16" s="101"/>
      <c r="W16" s="102">
        <f>Y16+Z16+AA16</f>
        <v>0</v>
      </c>
      <c r="X16" s="10"/>
      <c r="Y16" s="10"/>
      <c r="Z16" s="10"/>
      <c r="AA16" s="103"/>
      <c r="AB16" s="100">
        <f>AD16+AE16+AF16+AG16</f>
        <v>0</v>
      </c>
      <c r="AC16" s="10"/>
      <c r="AD16" s="10"/>
      <c r="AE16" s="10"/>
      <c r="AF16" s="10"/>
      <c r="AG16" s="101"/>
      <c r="AH16" s="102">
        <f>AJ16+AK16</f>
        <v>0</v>
      </c>
      <c r="AI16" s="10"/>
      <c r="AJ16" s="10"/>
      <c r="AK16" s="10"/>
      <c r="AL16" s="63">
        <f>AN16</f>
        <v>0</v>
      </c>
      <c r="AM16" s="10"/>
      <c r="AN16" s="10"/>
      <c r="AO16" s="63">
        <f>AP16</f>
        <v>0</v>
      </c>
      <c r="AP16" s="10"/>
      <c r="AQ16" s="10"/>
      <c r="AR16" s="4"/>
      <c r="AS16" s="104"/>
      <c r="AT16" s="4"/>
      <c r="AU16" s="4"/>
      <c r="AV16" s="4"/>
      <c r="AW16" s="4"/>
      <c r="AX16" s="4"/>
      <c r="AY16" s="4"/>
    </row>
    <row r="17" spans="1:51" ht="13.5" customHeight="1">
      <c r="A17" s="2" t="s">
        <v>95</v>
      </c>
      <c r="B17" s="32" t="s">
        <v>3</v>
      </c>
      <c r="C17" s="8">
        <f t="shared" si="1"/>
        <v>0</v>
      </c>
      <c r="D17" s="8">
        <f t="shared" si="1"/>
        <v>0</v>
      </c>
      <c r="E17" s="161">
        <v>0</v>
      </c>
      <c r="F17" s="34">
        <v>0</v>
      </c>
      <c r="G17" s="9">
        <f>E17-SUM(H17:M17)</f>
        <v>0</v>
      </c>
      <c r="H17" s="34">
        <v>0</v>
      </c>
      <c r="I17" s="34">
        <v>0</v>
      </c>
      <c r="J17" s="34">
        <v>0</v>
      </c>
      <c r="K17" s="34">
        <v>0</v>
      </c>
      <c r="L17" s="34">
        <v>0</v>
      </c>
      <c r="M17" s="34">
        <v>0</v>
      </c>
      <c r="N17" s="34">
        <v>0</v>
      </c>
      <c r="O17" s="34">
        <v>0</v>
      </c>
      <c r="P17" s="105">
        <v>0</v>
      </c>
      <c r="Q17" s="106">
        <v>0</v>
      </c>
      <c r="R17" s="34">
        <v>0</v>
      </c>
      <c r="S17" s="34">
        <v>0</v>
      </c>
      <c r="T17" s="34">
        <v>0</v>
      </c>
      <c r="U17" s="34">
        <v>0</v>
      </c>
      <c r="V17" s="107">
        <v>0</v>
      </c>
      <c r="W17" s="108">
        <v>0</v>
      </c>
      <c r="X17" s="34">
        <v>0</v>
      </c>
      <c r="Y17" s="34">
        <v>0</v>
      </c>
      <c r="Z17" s="34">
        <v>0</v>
      </c>
      <c r="AA17" s="105">
        <v>0</v>
      </c>
      <c r="AB17" s="106">
        <v>0</v>
      </c>
      <c r="AC17" s="34">
        <v>0</v>
      </c>
      <c r="AD17" s="34">
        <v>0</v>
      </c>
      <c r="AE17" s="34">
        <v>0</v>
      </c>
      <c r="AF17" s="34">
        <v>0</v>
      </c>
      <c r="AG17" s="107">
        <v>0</v>
      </c>
      <c r="AH17" s="109"/>
      <c r="AI17" s="12"/>
      <c r="AJ17" s="12"/>
      <c r="AK17" s="12"/>
      <c r="AL17" s="34">
        <v>0</v>
      </c>
      <c r="AM17" s="34">
        <v>0</v>
      </c>
      <c r="AN17" s="34">
        <v>0</v>
      </c>
      <c r="AO17" s="34">
        <v>0</v>
      </c>
      <c r="AP17" s="34">
        <v>0</v>
      </c>
      <c r="AQ17" s="34">
        <v>0</v>
      </c>
      <c r="AR17" s="4"/>
      <c r="AS17" s="104"/>
      <c r="AT17" s="4"/>
      <c r="AU17" s="4"/>
      <c r="AV17" s="4"/>
      <c r="AW17" s="4"/>
      <c r="AX17" s="4"/>
      <c r="AY17" s="4"/>
    </row>
    <row r="18" spans="1:51" ht="13.5" customHeight="1">
      <c r="A18" s="2" t="s">
        <v>97</v>
      </c>
      <c r="B18" s="32" t="s">
        <v>2</v>
      </c>
      <c r="C18" s="8">
        <f t="shared" si="1"/>
        <v>21</v>
      </c>
      <c r="D18" s="8">
        <f t="shared" si="1"/>
        <v>4</v>
      </c>
      <c r="E18" s="161">
        <v>11</v>
      </c>
      <c r="F18" s="34">
        <v>2</v>
      </c>
      <c r="G18" s="9">
        <f t="shared" si="0"/>
        <v>8</v>
      </c>
      <c r="H18" s="34">
        <v>2</v>
      </c>
      <c r="I18" s="34">
        <v>0</v>
      </c>
      <c r="J18" s="34">
        <v>1</v>
      </c>
      <c r="K18" s="34">
        <v>0</v>
      </c>
      <c r="L18" s="34">
        <v>0</v>
      </c>
      <c r="M18" s="34">
        <v>0</v>
      </c>
      <c r="N18" s="34">
        <v>0</v>
      </c>
      <c r="O18" s="34">
        <v>0</v>
      </c>
      <c r="P18" s="105">
        <v>0</v>
      </c>
      <c r="Q18" s="106">
        <v>0</v>
      </c>
      <c r="R18" s="34">
        <v>0</v>
      </c>
      <c r="S18" s="34">
        <v>0</v>
      </c>
      <c r="T18" s="34">
        <v>0</v>
      </c>
      <c r="U18" s="34">
        <v>0</v>
      </c>
      <c r="V18" s="107">
        <v>0</v>
      </c>
      <c r="W18" s="108">
        <v>0</v>
      </c>
      <c r="X18" s="34">
        <v>0</v>
      </c>
      <c r="Y18" s="34">
        <v>0</v>
      </c>
      <c r="Z18" s="34">
        <v>0</v>
      </c>
      <c r="AA18" s="105">
        <v>0</v>
      </c>
      <c r="AB18" s="106">
        <v>0</v>
      </c>
      <c r="AC18" s="34">
        <v>0</v>
      </c>
      <c r="AD18" s="34">
        <v>0</v>
      </c>
      <c r="AE18" s="34">
        <v>0</v>
      </c>
      <c r="AF18" s="34">
        <v>0</v>
      </c>
      <c r="AG18" s="107">
        <v>0</v>
      </c>
      <c r="AH18" s="109"/>
      <c r="AI18" s="12"/>
      <c r="AJ18" s="12"/>
      <c r="AK18" s="12"/>
      <c r="AL18" s="34">
        <v>4</v>
      </c>
      <c r="AM18" s="34">
        <v>0</v>
      </c>
      <c r="AN18" s="34">
        <v>4</v>
      </c>
      <c r="AO18" s="34">
        <v>6</v>
      </c>
      <c r="AP18" s="34">
        <v>2</v>
      </c>
      <c r="AQ18" s="34">
        <v>0</v>
      </c>
      <c r="AR18" s="4"/>
      <c r="AS18" s="104"/>
      <c r="AT18" s="4"/>
      <c r="AU18" s="4"/>
      <c r="AV18" s="4"/>
      <c r="AW18" s="4"/>
      <c r="AX18" s="4"/>
      <c r="AY18" s="4"/>
    </row>
    <row r="19" spans="1:51" ht="13.5" customHeight="1">
      <c r="A19" s="2" t="s">
        <v>99</v>
      </c>
      <c r="B19" s="32" t="s">
        <v>18</v>
      </c>
      <c r="C19" s="8">
        <f t="shared" si="1"/>
        <v>0</v>
      </c>
      <c r="D19" s="8">
        <f t="shared" si="1"/>
        <v>0</v>
      </c>
      <c r="E19" s="161">
        <v>0</v>
      </c>
      <c r="F19" s="34">
        <v>0</v>
      </c>
      <c r="G19" s="9">
        <f t="shared" si="0"/>
        <v>0</v>
      </c>
      <c r="H19" s="34">
        <v>0</v>
      </c>
      <c r="I19" s="34">
        <v>0</v>
      </c>
      <c r="J19" s="34">
        <v>0</v>
      </c>
      <c r="K19" s="34">
        <v>0</v>
      </c>
      <c r="L19" s="34">
        <v>0</v>
      </c>
      <c r="M19" s="34">
        <v>0</v>
      </c>
      <c r="N19" s="34">
        <v>0</v>
      </c>
      <c r="O19" s="34">
        <v>0</v>
      </c>
      <c r="P19" s="105">
        <v>0</v>
      </c>
      <c r="Q19" s="106">
        <v>0</v>
      </c>
      <c r="R19" s="34">
        <v>0</v>
      </c>
      <c r="S19" s="34">
        <v>0</v>
      </c>
      <c r="T19" s="34">
        <v>0</v>
      </c>
      <c r="U19" s="34">
        <v>0</v>
      </c>
      <c r="V19" s="107">
        <v>0</v>
      </c>
      <c r="W19" s="108">
        <v>0</v>
      </c>
      <c r="X19" s="34">
        <v>0</v>
      </c>
      <c r="Y19" s="34">
        <v>0</v>
      </c>
      <c r="Z19" s="34">
        <v>0</v>
      </c>
      <c r="AA19" s="105">
        <v>0</v>
      </c>
      <c r="AB19" s="106">
        <v>0</v>
      </c>
      <c r="AC19" s="34">
        <v>0</v>
      </c>
      <c r="AD19" s="34">
        <v>0</v>
      </c>
      <c r="AE19" s="34">
        <v>0</v>
      </c>
      <c r="AF19" s="34">
        <v>0</v>
      </c>
      <c r="AG19" s="107">
        <v>0</v>
      </c>
      <c r="AH19" s="109"/>
      <c r="AI19" s="12"/>
      <c r="AJ19" s="12"/>
      <c r="AK19" s="12"/>
      <c r="AL19" s="34">
        <v>0</v>
      </c>
      <c r="AM19" s="34">
        <v>0</v>
      </c>
      <c r="AN19" s="34">
        <v>0</v>
      </c>
      <c r="AO19" s="34">
        <v>0</v>
      </c>
      <c r="AP19" s="34">
        <v>0</v>
      </c>
      <c r="AQ19" s="34">
        <v>0</v>
      </c>
      <c r="AR19" s="4"/>
      <c r="AS19" s="104"/>
      <c r="AT19" s="4"/>
      <c r="AU19" s="4"/>
      <c r="AV19" s="4"/>
      <c r="AW19" s="4"/>
      <c r="AX19" s="4"/>
      <c r="AY19" s="4"/>
    </row>
    <row r="20" spans="1:51" ht="30.75" customHeight="1">
      <c r="A20" s="2" t="s">
        <v>101</v>
      </c>
      <c r="B20" s="33" t="s">
        <v>183</v>
      </c>
      <c r="C20" s="8">
        <f>E20+Q20+W20+AB20+AH20+AL20+AO20</f>
        <v>14</v>
      </c>
      <c r="D20" s="8">
        <f t="shared" si="1"/>
        <v>2</v>
      </c>
      <c r="E20" s="110"/>
      <c r="F20" s="12"/>
      <c r="G20" s="11"/>
      <c r="H20" s="12"/>
      <c r="I20" s="12"/>
      <c r="J20" s="12"/>
      <c r="K20" s="12"/>
      <c r="L20" s="12"/>
      <c r="M20" s="12"/>
      <c r="N20" s="12"/>
      <c r="O20" s="12"/>
      <c r="P20" s="111"/>
      <c r="Q20" s="109"/>
      <c r="R20" s="12"/>
      <c r="S20" s="12"/>
      <c r="T20" s="12"/>
      <c r="U20" s="12"/>
      <c r="V20" s="112"/>
      <c r="W20" s="109"/>
      <c r="X20" s="12"/>
      <c r="Y20" s="12"/>
      <c r="Z20" s="12"/>
      <c r="AA20" s="113"/>
      <c r="AB20" s="114"/>
      <c r="AC20" s="12"/>
      <c r="AD20" s="12"/>
      <c r="AE20" s="12"/>
      <c r="AF20" s="12"/>
      <c r="AG20" s="112"/>
      <c r="AH20" s="102">
        <v>14</v>
      </c>
      <c r="AI20" s="10">
        <v>2</v>
      </c>
      <c r="AJ20" s="10">
        <v>14</v>
      </c>
      <c r="AK20" s="10"/>
      <c r="AL20" s="12"/>
      <c r="AM20" s="12"/>
      <c r="AN20" s="12"/>
      <c r="AO20" s="12"/>
      <c r="AP20" s="12"/>
      <c r="AQ20" s="12"/>
      <c r="AR20" s="4"/>
      <c r="AS20" s="104"/>
      <c r="AT20" s="4"/>
      <c r="AU20" s="4"/>
      <c r="AV20" s="4"/>
      <c r="AW20" s="4"/>
      <c r="AX20" s="4"/>
      <c r="AY20" s="4"/>
    </row>
    <row r="21" spans="1:51" ht="22.5" customHeight="1">
      <c r="A21" s="2" t="s">
        <v>105</v>
      </c>
      <c r="B21" s="33" t="s">
        <v>19</v>
      </c>
      <c r="C21" s="8">
        <f>E21+Q21+W21+AB21+AH21+AL21+AO21</f>
        <v>0</v>
      </c>
      <c r="D21" s="8">
        <f t="shared" si="1"/>
        <v>0</v>
      </c>
      <c r="E21" s="110"/>
      <c r="F21" s="12"/>
      <c r="G21" s="11"/>
      <c r="H21" s="12"/>
      <c r="I21" s="12"/>
      <c r="J21" s="12"/>
      <c r="K21" s="12"/>
      <c r="L21" s="12"/>
      <c r="M21" s="12"/>
      <c r="N21" s="12"/>
      <c r="O21" s="12"/>
      <c r="P21" s="111"/>
      <c r="Q21" s="109"/>
      <c r="R21" s="12"/>
      <c r="S21" s="12"/>
      <c r="T21" s="12"/>
      <c r="U21" s="12"/>
      <c r="V21" s="112"/>
      <c r="W21" s="109"/>
      <c r="X21" s="12"/>
      <c r="Y21" s="12"/>
      <c r="Z21" s="12"/>
      <c r="AA21" s="113"/>
      <c r="AB21" s="114"/>
      <c r="AC21" s="12"/>
      <c r="AD21" s="12"/>
      <c r="AE21" s="12"/>
      <c r="AF21" s="12"/>
      <c r="AG21" s="112"/>
      <c r="AH21" s="102">
        <f>AJ21+AK21</f>
        <v>0</v>
      </c>
      <c r="AI21" s="10"/>
      <c r="AJ21" s="10"/>
      <c r="AK21" s="10"/>
      <c r="AL21" s="12"/>
      <c r="AM21" s="12"/>
      <c r="AN21" s="12"/>
      <c r="AO21" s="12"/>
      <c r="AP21" s="12"/>
      <c r="AQ21" s="12"/>
      <c r="AR21" s="4"/>
      <c r="AS21" s="104"/>
      <c r="AT21" s="4"/>
      <c r="AU21" s="4"/>
      <c r="AV21" s="4"/>
      <c r="AW21" s="4"/>
      <c r="AX21" s="4"/>
      <c r="AY21" s="4"/>
    </row>
    <row r="22" spans="1:51" ht="17.25" customHeight="1">
      <c r="A22" s="2" t="s">
        <v>106</v>
      </c>
      <c r="B22" s="64" t="s">
        <v>171</v>
      </c>
      <c r="C22" s="8">
        <f>E22+Q22+W22+AB22+AH22+AL22+AO22</f>
        <v>0</v>
      </c>
      <c r="D22" s="8">
        <f t="shared" si="1"/>
        <v>0</v>
      </c>
      <c r="E22" s="110"/>
      <c r="F22" s="12"/>
      <c r="G22" s="11"/>
      <c r="H22" s="12"/>
      <c r="I22" s="12"/>
      <c r="J22" s="12"/>
      <c r="K22" s="12"/>
      <c r="L22" s="12"/>
      <c r="M22" s="12"/>
      <c r="N22" s="12"/>
      <c r="O22" s="12"/>
      <c r="P22" s="111"/>
      <c r="Q22" s="109"/>
      <c r="R22" s="12"/>
      <c r="S22" s="12"/>
      <c r="T22" s="12"/>
      <c r="U22" s="12"/>
      <c r="V22" s="112"/>
      <c r="W22" s="109"/>
      <c r="X22" s="12"/>
      <c r="Y22" s="12"/>
      <c r="Z22" s="12"/>
      <c r="AA22" s="113"/>
      <c r="AB22" s="114"/>
      <c r="AC22" s="12"/>
      <c r="AD22" s="12"/>
      <c r="AE22" s="12"/>
      <c r="AF22" s="12"/>
      <c r="AG22" s="112"/>
      <c r="AH22" s="102">
        <f>AJ22+AK22</f>
        <v>0</v>
      </c>
      <c r="AI22" s="10"/>
      <c r="AJ22" s="10"/>
      <c r="AK22" s="10"/>
      <c r="AL22" s="12"/>
      <c r="AM22" s="12"/>
      <c r="AN22" s="12"/>
      <c r="AO22" s="12"/>
      <c r="AP22" s="12"/>
      <c r="AQ22" s="12"/>
      <c r="AR22" s="4"/>
      <c r="AS22" s="104"/>
      <c r="AT22" s="4"/>
      <c r="AU22" s="4"/>
      <c r="AV22" s="4"/>
      <c r="AW22" s="4"/>
      <c r="AX22" s="4"/>
      <c r="AY22" s="4"/>
    </row>
    <row r="23" spans="1:51" ht="16.5" customHeight="1">
      <c r="A23" s="2" t="s">
        <v>107</v>
      </c>
      <c r="B23" s="64" t="s">
        <v>172</v>
      </c>
      <c r="C23" s="8">
        <f>E23+Q23+W23+AB23+AH23+AL23+AO23</f>
        <v>0</v>
      </c>
      <c r="D23" s="8">
        <f t="shared" si="1"/>
        <v>0</v>
      </c>
      <c r="E23" s="110"/>
      <c r="F23" s="12"/>
      <c r="G23" s="11"/>
      <c r="H23" s="12"/>
      <c r="I23" s="12"/>
      <c r="J23" s="12"/>
      <c r="K23" s="12"/>
      <c r="L23" s="12"/>
      <c r="M23" s="12"/>
      <c r="N23" s="12"/>
      <c r="O23" s="12"/>
      <c r="P23" s="111"/>
      <c r="Q23" s="109"/>
      <c r="R23" s="12"/>
      <c r="S23" s="12"/>
      <c r="T23" s="12"/>
      <c r="U23" s="12"/>
      <c r="V23" s="112"/>
      <c r="W23" s="109"/>
      <c r="X23" s="12"/>
      <c r="Y23" s="12"/>
      <c r="Z23" s="12"/>
      <c r="AA23" s="113"/>
      <c r="AB23" s="114"/>
      <c r="AC23" s="12"/>
      <c r="AD23" s="12"/>
      <c r="AE23" s="12"/>
      <c r="AF23" s="12"/>
      <c r="AG23" s="112"/>
      <c r="AH23" s="102">
        <f>AJ23+AK23</f>
        <v>0</v>
      </c>
      <c r="AI23" s="10"/>
      <c r="AJ23" s="10"/>
      <c r="AK23" s="10"/>
      <c r="AL23" s="12"/>
      <c r="AM23" s="12"/>
      <c r="AN23" s="12"/>
      <c r="AO23" s="12"/>
      <c r="AP23" s="12"/>
      <c r="AQ23" s="12"/>
      <c r="AR23" s="4"/>
      <c r="AS23" s="104"/>
      <c r="AT23" s="4"/>
      <c r="AU23" s="4"/>
      <c r="AV23" s="4"/>
      <c r="AW23" s="4"/>
      <c r="AX23" s="4"/>
      <c r="AY23" s="4"/>
    </row>
    <row r="24" spans="1:51" ht="21.75" customHeight="1" thickBot="1">
      <c r="A24" s="281" t="s">
        <v>214</v>
      </c>
      <c r="B24" s="282"/>
      <c r="C24" s="13">
        <f>SUM(C12:C23)</f>
        <v>35</v>
      </c>
      <c r="D24" s="13">
        <f>SUM(D12:D23)</f>
        <v>6</v>
      </c>
      <c r="E24" s="115">
        <f>SUM(E12:E23)</f>
        <v>11</v>
      </c>
      <c r="F24" s="116">
        <f>SUM(F12:F23)</f>
        <v>2</v>
      </c>
      <c r="G24" s="116">
        <f>SUM(G12:G23)</f>
        <v>8</v>
      </c>
      <c r="H24" s="116">
        <f t="shared" ref="H24:AH24" si="2">SUM(H12:H23)</f>
        <v>2</v>
      </c>
      <c r="I24" s="116">
        <f t="shared" si="2"/>
        <v>0</v>
      </c>
      <c r="J24" s="116">
        <f t="shared" si="2"/>
        <v>1</v>
      </c>
      <c r="K24" s="116">
        <f t="shared" si="2"/>
        <v>0</v>
      </c>
      <c r="L24" s="116">
        <f t="shared" si="2"/>
        <v>0</v>
      </c>
      <c r="M24" s="116">
        <f t="shared" si="2"/>
        <v>0</v>
      </c>
      <c r="N24" s="116">
        <f t="shared" si="2"/>
        <v>0</v>
      </c>
      <c r="O24" s="116">
        <f t="shared" si="2"/>
        <v>0</v>
      </c>
      <c r="P24" s="117">
        <f t="shared" si="2"/>
        <v>0</v>
      </c>
      <c r="Q24" s="116">
        <f t="shared" si="2"/>
        <v>0</v>
      </c>
      <c r="R24" s="116">
        <f t="shared" si="2"/>
        <v>0</v>
      </c>
      <c r="S24" s="116">
        <f t="shared" si="2"/>
        <v>0</v>
      </c>
      <c r="T24" s="116">
        <f t="shared" si="2"/>
        <v>0</v>
      </c>
      <c r="U24" s="116">
        <f t="shared" si="2"/>
        <v>0</v>
      </c>
      <c r="V24" s="118">
        <f t="shared" si="2"/>
        <v>0</v>
      </c>
      <c r="W24" s="116">
        <f t="shared" si="2"/>
        <v>0</v>
      </c>
      <c r="X24" s="116">
        <f t="shared" si="2"/>
        <v>0</v>
      </c>
      <c r="Y24" s="116">
        <f t="shared" si="2"/>
        <v>0</v>
      </c>
      <c r="Z24" s="116">
        <f t="shared" si="2"/>
        <v>0</v>
      </c>
      <c r="AA24" s="116">
        <f t="shared" si="2"/>
        <v>0</v>
      </c>
      <c r="AB24" s="119">
        <f t="shared" si="2"/>
        <v>0</v>
      </c>
      <c r="AC24" s="116">
        <f t="shared" si="2"/>
        <v>0</v>
      </c>
      <c r="AD24" s="116">
        <f t="shared" si="2"/>
        <v>0</v>
      </c>
      <c r="AE24" s="116">
        <f t="shared" si="2"/>
        <v>0</v>
      </c>
      <c r="AF24" s="116">
        <f t="shared" si="2"/>
        <v>0</v>
      </c>
      <c r="AG24" s="118">
        <f t="shared" si="2"/>
        <v>0</v>
      </c>
      <c r="AH24" s="120">
        <f t="shared" si="2"/>
        <v>14</v>
      </c>
      <c r="AI24" s="13">
        <f>SUM(AI12:AI23)</f>
        <v>2</v>
      </c>
      <c r="AJ24" s="13">
        <f t="shared" ref="AJ24:AO24" si="3">SUM(AJ12:AJ23)</f>
        <v>14</v>
      </c>
      <c r="AK24" s="13">
        <f t="shared" si="3"/>
        <v>0</v>
      </c>
      <c r="AL24" s="13">
        <f t="shared" si="3"/>
        <v>4</v>
      </c>
      <c r="AM24" s="13">
        <f t="shared" si="3"/>
        <v>0</v>
      </c>
      <c r="AN24" s="13">
        <f>SUM(AN12:AN23)</f>
        <v>4</v>
      </c>
      <c r="AO24" s="13">
        <f t="shared" si="3"/>
        <v>6</v>
      </c>
      <c r="AP24" s="13">
        <f>SUM(AP12:AP23)</f>
        <v>2</v>
      </c>
      <c r="AQ24" s="14">
        <f>SUM(AQ12:AQ23)</f>
        <v>20</v>
      </c>
      <c r="AR24" s="4"/>
      <c r="AS24" s="65"/>
      <c r="AT24" s="4"/>
      <c r="AU24" s="4"/>
      <c r="AV24" s="4"/>
      <c r="AW24" s="4"/>
      <c r="AX24" s="4"/>
      <c r="AY24" s="4"/>
    </row>
    <row r="25" spans="1:51" ht="4.5" customHeight="1" thickTop="1">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4"/>
      <c r="AS25" s="4"/>
      <c r="AT25" s="4"/>
      <c r="AU25" s="4"/>
      <c r="AV25" s="4"/>
      <c r="AW25" s="4"/>
      <c r="AX25" s="4"/>
      <c r="AY25" s="4"/>
    </row>
    <row r="26" spans="1:51" ht="12.75" customHeight="1">
      <c r="A26" s="19" t="s">
        <v>197</v>
      </c>
      <c r="B26" s="2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4"/>
      <c r="AS26" s="4"/>
      <c r="AT26" s="4"/>
      <c r="AU26" s="4"/>
      <c r="AV26" s="4"/>
      <c r="AW26" s="4"/>
      <c r="AX26" s="4"/>
      <c r="AY26" s="4"/>
    </row>
    <row r="27" spans="1:51" ht="14.25" customHeight="1">
      <c r="A27" s="21"/>
      <c r="B27" s="21"/>
      <c r="C27" s="21"/>
      <c r="D27" s="21"/>
      <c r="E27" s="21"/>
      <c r="F27" s="21"/>
      <c r="G27" s="21"/>
      <c r="H27" s="21"/>
      <c r="I27" s="21"/>
      <c r="J27" s="21"/>
      <c r="K27" s="21"/>
      <c r="L27" s="21"/>
      <c r="M27" s="22"/>
      <c r="N27" s="3"/>
      <c r="O27" s="3"/>
      <c r="P27" s="3"/>
      <c r="Q27" s="21"/>
      <c r="R27" s="21"/>
      <c r="S27" s="3"/>
      <c r="T27" s="3"/>
      <c r="U27" s="3"/>
      <c r="V27" s="3"/>
      <c r="W27" s="3"/>
      <c r="X27" s="3"/>
      <c r="Y27" s="3"/>
      <c r="Z27" s="3"/>
      <c r="AA27" s="3"/>
      <c r="AB27" s="3"/>
      <c r="AC27" s="3"/>
      <c r="AD27" s="3"/>
      <c r="AE27" s="3"/>
      <c r="AF27" s="3"/>
      <c r="AG27" s="3"/>
      <c r="AH27" s="3"/>
      <c r="AI27" s="3"/>
      <c r="AJ27" s="3"/>
      <c r="AK27" s="3"/>
      <c r="AL27" s="3"/>
      <c r="AM27" s="3"/>
      <c r="AN27" s="3"/>
      <c r="AO27" s="3"/>
      <c r="AP27" s="3"/>
      <c r="AQ27" s="3"/>
      <c r="AR27"/>
      <c r="AS27" s="4"/>
      <c r="AT27" s="4"/>
      <c r="AU27" s="4"/>
      <c r="AV27" s="4"/>
      <c r="AW27" s="4"/>
      <c r="AX27" s="4"/>
      <c r="AY27" s="4"/>
    </row>
    <row r="28" spans="1:51">
      <c r="A28" s="292" t="s">
        <v>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35"/>
    </row>
    <row r="29" spans="1:51" ht="41.25" customHeight="1">
      <c r="A29" s="293" t="s">
        <v>184</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row>
    <row r="30" spans="1:51" ht="27" customHeight="1">
      <c r="A30" s="293" t="s">
        <v>198</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row>
    <row r="31" spans="1:51" ht="51.75" customHeight="1">
      <c r="A31" s="290" t="s">
        <v>185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row>
    <row r="32" spans="1:51" ht="21" customHeight="1">
      <c r="A32" s="290" t="s">
        <v>199</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row>
    <row r="33" spans="1:44" ht="21" customHeight="1">
      <c r="A33" s="290" t="s">
        <v>200</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row>
    <row r="34" spans="1:44" ht="26.25" customHeight="1">
      <c r="A34" s="291" t="s">
        <v>201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row>
    <row r="35" spans="1:44" customFormat="1" ht="15.75" customHeight="1">
      <c r="A35" s="299" t="s">
        <v>202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4" customFormat="1" ht="30" customHeight="1">
      <c r="A36" s="299" t="s">
        <v>203</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4" customFormat="1" ht="18" customHeight="1">
      <c r="A37" s="299" t="s">
        <v>204</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row>
    <row r="38" spans="1:44" customFormat="1" ht="30.75" customHeight="1">
      <c r="A38" s="299" t="s">
        <v>205</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row>
    <row r="39" spans="1:44" customFormat="1" ht="16.5" customHeight="1">
      <c r="A39" s="299" t="s">
        <v>206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row>
    <row r="40" spans="1:44" customFormat="1" ht="18" customHeight="1">
      <c r="A40" s="299" t="s">
        <v>207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row>
    <row r="41" spans="1:4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row>
    <row r="42" spans="1:44">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44">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44">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4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44">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4">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sheetData>
  <mergeCells count="66">
    <mergeCell ref="A31:AR31"/>
    <mergeCell ref="A38:AO38"/>
    <mergeCell ref="A39:AO39"/>
    <mergeCell ref="A40:AO40"/>
    <mergeCell ref="A41:AR41"/>
    <mergeCell ref="A32:AR32"/>
    <mergeCell ref="A33:AR33"/>
    <mergeCell ref="A34:AR34"/>
    <mergeCell ref="A35:AM35"/>
    <mergeCell ref="A36:AM36"/>
    <mergeCell ref="A37:AO37"/>
    <mergeCell ref="A28:AQ28"/>
    <mergeCell ref="A29:AR29"/>
    <mergeCell ref="A30:AR30"/>
    <mergeCell ref="AH9:AK9"/>
    <mergeCell ref="AL9:AN9"/>
    <mergeCell ref="AS9:AV10"/>
    <mergeCell ref="A24:B24"/>
    <mergeCell ref="AD8:AD10"/>
    <mergeCell ref="AE8:AE10"/>
    <mergeCell ref="AF8:AF10"/>
    <mergeCell ref="AG8:AG10"/>
    <mergeCell ref="AC8:AC10"/>
    <mergeCell ref="H9:H10"/>
    <mergeCell ref="I9:I10"/>
    <mergeCell ref="J9:J10"/>
    <mergeCell ref="K9:K10"/>
    <mergeCell ref="L9:L10"/>
    <mergeCell ref="M9:M10"/>
    <mergeCell ref="X8:X10"/>
    <mergeCell ref="Y8:Y10"/>
    <mergeCell ref="Z8:Z10"/>
    <mergeCell ref="AA8:AA10"/>
    <mergeCell ref="W8:W10"/>
    <mergeCell ref="AB8:AB10"/>
    <mergeCell ref="AH6:AN8"/>
    <mergeCell ref="E7:P7"/>
    <mergeCell ref="Q7:V7"/>
    <mergeCell ref="W7:AA7"/>
    <mergeCell ref="AB7:AG7"/>
    <mergeCell ref="E8:E10"/>
    <mergeCell ref="F8:F10"/>
    <mergeCell ref="G8:G10"/>
    <mergeCell ref="H8:M8"/>
    <mergeCell ref="N8:N10"/>
    <mergeCell ref="R8:R10"/>
    <mergeCell ref="S8:S10"/>
    <mergeCell ref="T8:T10"/>
    <mergeCell ref="U8:U10"/>
    <mergeCell ref="V8:V10"/>
    <mergeCell ref="A1:AQ1"/>
    <mergeCell ref="A2:AQ2"/>
    <mergeCell ref="A3:AQ3"/>
    <mergeCell ref="O8:O10"/>
    <mergeCell ref="P8:P10"/>
    <mergeCell ref="Q8:Q10"/>
    <mergeCell ref="A4:AQ4"/>
    <mergeCell ref="A5:A10"/>
    <mergeCell ref="B5:B10"/>
    <mergeCell ref="C5:C10"/>
    <mergeCell ref="D5:D10"/>
    <mergeCell ref="E5:AN5"/>
    <mergeCell ref="AO5:AP9"/>
    <mergeCell ref="AQ5:AQ10"/>
    <mergeCell ref="E6:V6"/>
    <mergeCell ref="W6:AG6"/>
  </mergeCells>
  <phoneticPr fontId="8" type="noConversion"/>
  <conditionalFormatting sqref="AL17:AQ19 H17:AG19 E17:F19">
    <cfRule type="cellIs" dxfId="438" priority="8" stopIfTrue="1" operator="equal">
      <formula>0</formula>
    </cfRule>
  </conditionalFormatting>
  <conditionalFormatting sqref="AH12:AH16">
    <cfRule type="cellIs" dxfId="437" priority="7" stopIfTrue="1" operator="equal">
      <formula>0</formula>
    </cfRule>
  </conditionalFormatting>
  <conditionalFormatting sqref="AL12:AL16">
    <cfRule type="cellIs" dxfId="436" priority="6" stopIfTrue="1" operator="equal">
      <formula>0</formula>
    </cfRule>
  </conditionalFormatting>
  <conditionalFormatting sqref="W12:W16">
    <cfRule type="cellIs" dxfId="435" priority="5" stopIfTrue="1" operator="equal">
      <formula>0</formula>
    </cfRule>
  </conditionalFormatting>
  <conditionalFormatting sqref="AB12:AB16">
    <cfRule type="cellIs" dxfId="434" priority="4" stopIfTrue="1" operator="equal">
      <formula>0</formula>
    </cfRule>
  </conditionalFormatting>
  <conditionalFormatting sqref="Q12:Q16">
    <cfRule type="cellIs" dxfId="433" priority="3" stopIfTrue="1" operator="equal">
      <formula>0</formula>
    </cfRule>
  </conditionalFormatting>
  <conditionalFormatting sqref="AO12:AO16">
    <cfRule type="cellIs" dxfId="432" priority="2" stopIfTrue="1" operator="equal">
      <formula>0</formula>
    </cfRule>
  </conditionalFormatting>
  <conditionalFormatting sqref="AH20:AH23">
    <cfRule type="cellIs" dxfId="431" priority="1" stopIfTrue="1" operator="equal">
      <formula>0</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vt:i4>
      </vt:variant>
    </vt:vector>
  </HeadingPairs>
  <TitlesOfParts>
    <vt:vector size="63" baseType="lpstr">
      <vt:lpstr>4.1+</vt:lpstr>
      <vt:lpstr>4.3+</vt:lpstr>
      <vt:lpstr>Akmene</vt:lpstr>
      <vt:lpstr>Alytaus_rj</vt:lpstr>
      <vt:lpstr>Alytus</vt:lpstr>
      <vt:lpstr>Anyksciai</vt:lpstr>
      <vt:lpstr>Birstonas</vt:lpstr>
      <vt:lpstr>Birzai</vt:lpstr>
      <vt:lpstr>Druskininkai</vt:lpstr>
      <vt:lpstr>Elektrenai</vt:lpstr>
      <vt:lpstr>Ignalina</vt:lpstr>
      <vt:lpstr>Jonava</vt:lpstr>
      <vt:lpstr>Joniskis</vt:lpstr>
      <vt:lpstr>Jurbarkas</vt:lpstr>
      <vt:lpstr>Kaisiadorys</vt:lpstr>
      <vt:lpstr>Kalvarija</vt:lpstr>
      <vt:lpstr>Kaunas</vt:lpstr>
      <vt:lpstr>Kauno_rj</vt:lpstr>
      <vt:lpstr>Kazlu_ruda</vt:lpstr>
      <vt:lpstr>Kedainiai</vt:lpstr>
      <vt:lpstr>Kelmes</vt:lpstr>
      <vt:lpstr>Klaipeda</vt:lpstr>
      <vt:lpstr>Klaipedos_rj</vt:lpstr>
      <vt:lpstr>Kretinga</vt:lpstr>
      <vt:lpstr>Kupiskis</vt:lpstr>
      <vt:lpstr>Lazdijai</vt:lpstr>
      <vt:lpstr>Marijampole</vt:lpstr>
      <vt:lpstr>Mazeikiai</vt:lpstr>
      <vt:lpstr>Moletai</vt:lpstr>
      <vt:lpstr>Neringa</vt:lpstr>
      <vt:lpstr>Pagegiai</vt:lpstr>
      <vt:lpstr>Pakruojis</vt:lpstr>
      <vt:lpstr>Palanga</vt:lpstr>
      <vt:lpstr>Panevezio_rj</vt:lpstr>
      <vt:lpstr>Panevezys</vt:lpstr>
      <vt:lpstr>Pasvalys</vt:lpstr>
      <vt:lpstr>Plunge</vt:lpstr>
      <vt:lpstr>Prienai</vt:lpstr>
      <vt:lpstr>Radviliskis</vt:lpstr>
      <vt:lpstr>Raseiniai</vt:lpstr>
      <vt:lpstr>Rietavas</vt:lpstr>
      <vt:lpstr>Rokiskis</vt:lpstr>
      <vt:lpstr>Sakiai</vt:lpstr>
      <vt:lpstr>Salcininkai</vt:lpstr>
      <vt:lpstr>Siauliai</vt:lpstr>
      <vt:lpstr>Siauliu_rj</vt:lpstr>
      <vt:lpstr>Silale</vt:lpstr>
      <vt:lpstr>Silute</vt:lpstr>
      <vt:lpstr>Sirvintai</vt:lpstr>
      <vt:lpstr>Skuodas</vt:lpstr>
      <vt:lpstr>Svencionys</vt:lpstr>
      <vt:lpstr>Taurage</vt:lpstr>
      <vt:lpstr>Telsiai</vt:lpstr>
      <vt:lpstr>Trakai</vt:lpstr>
      <vt:lpstr>Ukmerge</vt:lpstr>
      <vt:lpstr>Utena</vt:lpstr>
      <vt:lpstr>Varena</vt:lpstr>
      <vt:lpstr>Vilkaviskis</vt:lpstr>
      <vt:lpstr>Vilniaus_rj</vt:lpstr>
      <vt:lpstr>Vilnius</vt:lpstr>
      <vt:lpstr>Visaginas</vt:lpstr>
      <vt:lpstr>Zarasai</vt:lpstr>
      <vt:lpstr>'4.1+'!Print_Area</vt:lpstr>
    </vt:vector>
  </TitlesOfParts>
  <Company>LSIC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Edgaras Abušovas</cp:lastModifiedBy>
  <cp:lastPrinted>2018-06-09T16:06:40Z</cp:lastPrinted>
  <dcterms:created xsi:type="dcterms:W3CDTF">2004-09-07T13:51:29Z</dcterms:created>
  <dcterms:modified xsi:type="dcterms:W3CDTF">2022-06-30T11:44:38Z</dcterms:modified>
</cp:coreProperties>
</file>